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PRIHODA'!$A$1:$H$45</definedName>
  </definedNames>
  <calcPr fullCalcOnLoad="1"/>
</workbook>
</file>

<file path=xl/sharedStrings.xml><?xml version="1.0" encoding="utf-8"?>
<sst xmlns="http://schemas.openxmlformats.org/spreadsheetml/2006/main" count="125" uniqueCount="69">
  <si>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</si>
  <si>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</si>
  <si>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</si>
  <si>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</si>
  <si>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</si>
  <si>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</si>
  <si>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</si>
  <si>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</si>
  <si>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</si>
  <si>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</si>
  <si>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</si>
  <si>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</si>
  <si>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</si>
  <si>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</si>
  <si>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</si>
  <si>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</si>
  <si>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</si>
  <si>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</si>
  <si>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</si>
  <si>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</si>
  <si>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</si>
  <si>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</si>
  <si>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</si>
  <si>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</si>
  <si>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</si>
  <si>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</si>
  <si>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</si>
  <si>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</si>
  <si>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</si>
  <si>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</si>
  <si>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</si>
  <si>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</si>
  <si>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</si>
  <si>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</si>
  <si>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</si>
  <si>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</si>
  <si>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</si>
  <si>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</si>
  <si>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</si>
  <si>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</si>
  <si>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</si>
  <si>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</si>
  <si>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</si>
  <si>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</si>
  <si>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Naziv aktivnosti</t>
  </si>
  <si>
    <t>PRIHODI OD PRODAJE NEFINANCIJSKE IMOVINE</t>
  </si>
  <si>
    <t>Prihodi od prodaje  nefinancijske imovine i nadoknade šteta s osnova osiguranja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</si>
  <si>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</si>
  <si>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</si>
  <si>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</si>
  <si>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</si>
  <si>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</si>
  <si>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</si>
  <si>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</si>
  <si>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</si>
  <si>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</si>
  <si>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</si>
  <si>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</si>
  <si>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</si>
  <si>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</si>
  <si>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</si>
  <si>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</si>
  <si>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</si>
  <si>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OŠ FRA KAJE ADŽIĆA PLETERNICA ZA 2018. I                                                                                                                                                PROJEKCIJA PLANA ZA  2019. I 2020. GODINU</t>
  </si>
  <si>
    <t>Program Zakonski standard javnih ustanova OŠ</t>
  </si>
  <si>
    <t>Javne potrebe u obrazovanju iznad zakonskog standarda</t>
  </si>
  <si>
    <t>Prehrana učenika</t>
  </si>
  <si>
    <t>Asistenti u nastavi</t>
  </si>
  <si>
    <t>Naknade troškova osobama izvan radnog odnosa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</si>
</sst>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0" xfId="0" applyFont="1" applyBorder="1" applyAlignment="1" quotePrefix="1">
      <alignment horizontal="left" vertical="center" wrapText="1"/>
    </xf>
    <xf numFmtId="0" fontId="30" fillId="0" borderId="40" xfId="0" applyFont="1" applyBorder="1" applyAlignment="1" quotePrefix="1">
      <alignment horizontal="center" vertical="center" wrapText="1"/>
    </xf>
    <xf numFmtId="0" fontId="27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center" wrapText="1"/>
    </xf>
    <xf numFmtId="0" fontId="34" fillId="0" borderId="40" xfId="0" applyNumberFormat="1" applyFont="1" applyFill="1" applyBorder="1" applyAlignment="1" applyProtection="1" quotePrefix="1">
      <alignment horizontal="left"/>
      <protection/>
    </xf>
    <xf numFmtId="0" fontId="27" fillId="0" borderId="42" xfId="0" applyNumberFormat="1" applyFont="1" applyFill="1" applyBorder="1" applyAlignment="1" applyProtection="1">
      <alignment horizontal="center" wrapText="1"/>
      <protection/>
    </xf>
    <xf numFmtId="0" fontId="27" fillId="0" borderId="42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42" xfId="0" applyNumberFormat="1" applyFont="1" applyBorder="1" applyAlignment="1">
      <alignment horizontal="right"/>
    </xf>
    <xf numFmtId="3" fontId="34" fillId="0" borderId="42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41" xfId="0" applyFont="1" applyFill="1" applyBorder="1" applyAlignment="1">
      <alignment horizontal="left"/>
    </xf>
    <xf numFmtId="3" fontId="34" fillId="7" borderId="42" xfId="0" applyNumberFormat="1" applyFont="1" applyFill="1" applyBorder="1" applyAlignment="1">
      <alignment horizontal="right"/>
    </xf>
    <xf numFmtId="3" fontId="34" fillId="7" borderId="42" xfId="0" applyNumberFormat="1" applyFont="1" applyFill="1" applyBorder="1" applyAlignment="1" applyProtection="1">
      <alignment horizontal="right" wrapText="1"/>
      <protection/>
    </xf>
    <xf numFmtId="0" fontId="21" fillId="7" borderId="40" xfId="0" applyNumberFormat="1" applyFont="1" applyFill="1" applyBorder="1" applyAlignment="1" applyProtection="1">
      <alignment/>
      <protection/>
    </xf>
    <xf numFmtId="3" fontId="34" fillId="0" borderId="42" xfId="0" applyNumberFormat="1" applyFont="1" applyFill="1" applyBorder="1" applyAlignment="1">
      <alignment horizontal="right"/>
    </xf>
    <xf numFmtId="3" fontId="34" fillId="50" borderId="41" xfId="0" applyNumberFormat="1" applyFont="1" applyFill="1" applyBorder="1" applyAlignment="1" quotePrefix="1">
      <alignment horizontal="right"/>
    </xf>
    <xf numFmtId="3" fontId="34" fillId="50" borderId="42" xfId="0" applyNumberFormat="1" applyFont="1" applyFill="1" applyBorder="1" applyAlignment="1" applyProtection="1">
      <alignment horizontal="right" wrapText="1"/>
      <protection/>
    </xf>
    <xf numFmtId="3" fontId="34" fillId="7" borderId="41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7" fillId="0" borderId="44" xfId="0" applyNumberFormat="1" applyFont="1" applyFill="1" applyBorder="1" applyAlignment="1" applyProtection="1">
      <alignment horizontal="center"/>
      <protection/>
    </xf>
    <xf numFmtId="0" fontId="25" fillId="0" borderId="44" xfId="0" applyNumberFormat="1" applyFont="1" applyFill="1" applyBorder="1" applyAlignment="1" applyProtection="1">
      <alignment wrapText="1"/>
      <protection/>
    </xf>
    <xf numFmtId="0" fontId="39" fillId="0" borderId="44" xfId="0" applyNumberFormat="1" applyFont="1" applyFill="1" applyBorder="1" applyAlignment="1" applyProtection="1">
      <alignment wrapText="1"/>
      <protection/>
    </xf>
    <xf numFmtId="0" fontId="27" fillId="0" borderId="44" xfId="0" applyNumberFormat="1" applyFont="1" applyFill="1" applyBorder="1" applyAlignment="1" applyProtection="1">
      <alignment wrapText="1"/>
      <protection/>
    </xf>
    <xf numFmtId="0" fontId="27" fillId="0" borderId="44" xfId="0" applyNumberFormat="1" applyFont="1" applyFill="1" applyBorder="1" applyAlignment="1" applyProtection="1">
      <alignment horizontal="left"/>
      <protection/>
    </xf>
    <xf numFmtId="0" fontId="25" fillId="0" borderId="44" xfId="0" applyNumberFormat="1" applyFont="1" applyFill="1" applyBorder="1" applyAlignment="1" applyProtection="1">
      <alignment horizontal="center"/>
      <protection/>
    </xf>
    <xf numFmtId="0" fontId="26" fillId="35" borderId="45" xfId="0" applyNumberFormat="1" applyFont="1" applyFill="1" applyBorder="1" applyAlignment="1" applyProtection="1">
      <alignment horizontal="center" vertical="center" wrapText="1"/>
      <protection/>
    </xf>
    <xf numFmtId="0" fontId="27" fillId="35" borderId="46" xfId="0" applyNumberFormat="1" applyFont="1" applyFill="1" applyBorder="1" applyAlignment="1" applyProtection="1">
      <alignment horizontal="center" vertical="center" wrapText="1"/>
      <protection/>
    </xf>
    <xf numFmtId="0" fontId="26" fillId="35" borderId="46" xfId="0" applyNumberFormat="1" applyFont="1" applyFill="1" applyBorder="1" applyAlignment="1" applyProtection="1">
      <alignment horizontal="center" vertical="center" wrapText="1"/>
      <protection/>
    </xf>
    <xf numFmtId="3" fontId="25" fillId="0" borderId="44" xfId="0" applyNumberFormat="1" applyFont="1" applyFill="1" applyBorder="1" applyAlignment="1" applyProtection="1">
      <alignment/>
      <protection/>
    </xf>
    <xf numFmtId="3" fontId="27" fillId="0" borderId="44" xfId="0" applyNumberFormat="1" applyFont="1" applyFill="1" applyBorder="1" applyAlignment="1" applyProtection="1">
      <alignment/>
      <protection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1" fontId="22" fillId="49" borderId="19" xfId="0" applyNumberFormat="1" applyFont="1" applyFill="1" applyBorder="1" applyAlignment="1">
      <alignment horizontal="left" wrapText="1"/>
    </xf>
    <xf numFmtId="1" fontId="22" fillId="49" borderId="47" xfId="0" applyNumberFormat="1" applyFont="1" applyFill="1" applyBorder="1" applyAlignment="1">
      <alignment horizontal="left" wrapText="1"/>
    </xf>
    <xf numFmtId="0" fontId="22" fillId="0" borderId="48" xfId="0" applyFont="1" applyBorder="1" applyAlignment="1">
      <alignment vertical="center" wrapText="1"/>
    </xf>
    <xf numFmtId="3" fontId="21" fillId="0" borderId="28" xfId="0" applyNumberFormat="1" applyFont="1" applyBorder="1" applyAlignment="1">
      <alignment horizontal="center" wrapText="1"/>
    </xf>
    <xf numFmtId="0" fontId="22" fillId="0" borderId="29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3" fontId="21" fillId="0" borderId="21" xfId="0" applyNumberFormat="1" applyFont="1" applyBorder="1" applyAlignment="1">
      <alignment horizontal="right" wrapText="1"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8" fillId="0" borderId="40" xfId="0" applyNumberFormat="1" applyFont="1" applyFill="1" applyBorder="1" applyAlignment="1" applyProtection="1">
      <alignment wrapText="1"/>
      <protection/>
    </xf>
    <xf numFmtId="0" fontId="37" fillId="7" borderId="41" xfId="0" applyNumberFormat="1" applyFont="1" applyFill="1" applyBorder="1" applyAlignment="1" applyProtection="1" quotePrefix="1">
      <alignment horizontal="left" wrapText="1"/>
      <protection/>
    </xf>
    <xf numFmtId="0" fontId="38" fillId="7" borderId="40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40" xfId="0" applyNumberFormat="1" applyFont="1" applyFill="1" applyBorder="1" applyAlignment="1" applyProtection="1">
      <alignment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4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1" xfId="0" applyNumberFormat="1" applyFont="1" applyFill="1" applyBorder="1" applyAlignment="1" applyProtection="1">
      <alignment horizontal="left" wrapText="1"/>
      <protection/>
    </xf>
    <xf numFmtId="0" fontId="34" fillId="50" borderId="40" xfId="0" applyNumberFormat="1" applyFont="1" applyFill="1" applyBorder="1" applyAlignment="1" applyProtection="1">
      <alignment horizontal="left" wrapText="1"/>
      <protection/>
    </xf>
    <xf numFmtId="0" fontId="34" fillId="50" borderId="49" xfId="0" applyNumberFormat="1" applyFont="1" applyFill="1" applyBorder="1" applyAlignment="1" applyProtection="1">
      <alignment horizontal="left" wrapText="1"/>
      <protection/>
    </xf>
    <xf numFmtId="0" fontId="34" fillId="7" borderId="41" xfId="0" applyNumberFormat="1" applyFont="1" applyFill="1" applyBorder="1" applyAlignment="1" applyProtection="1">
      <alignment horizontal="left" wrapText="1"/>
      <protection/>
    </xf>
    <xf numFmtId="0" fontId="34" fillId="7" borderId="40" xfId="0" applyNumberFormat="1" applyFont="1" applyFill="1" applyBorder="1" applyAlignment="1" applyProtection="1">
      <alignment horizontal="left" wrapText="1"/>
      <protection/>
    </xf>
    <xf numFmtId="0" fontId="34" fillId="7" borderId="49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1" xfId="0" applyNumberFormat="1" applyFont="1" applyFill="1" applyBorder="1" applyAlignment="1" applyProtection="1">
      <alignment horizontal="left" wrapText="1"/>
      <protection/>
    </xf>
    <xf numFmtId="0" fontId="21" fillId="7" borderId="40" xfId="0" applyNumberFormat="1" applyFont="1" applyFill="1" applyBorder="1" applyAlignment="1" applyProtection="1">
      <alignment/>
      <protection/>
    </xf>
    <xf numFmtId="0" fontId="37" fillId="0" borderId="41" xfId="0" applyFont="1" applyFill="1" applyBorder="1" applyAlignment="1" quotePrefix="1">
      <alignment horizontal="left"/>
    </xf>
    <xf numFmtId="3" fontId="22" fillId="0" borderId="38" xfId="0" applyNumberFormat="1" applyFont="1" applyBorder="1" applyAlignment="1">
      <alignment horizontal="center"/>
    </xf>
    <xf numFmtId="3" fontId="22" fillId="0" borderId="50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28" fillId="0" borderId="51" xfId="0" applyNumberFormat="1" applyFont="1" applyFill="1" applyBorder="1" applyAlignment="1" applyProtection="1" quotePrefix="1">
      <alignment horizontal="left" wrapText="1"/>
      <protection/>
    </xf>
    <xf numFmtId="0" fontId="35" fillId="0" borderId="51" xfId="0" applyNumberFormat="1" applyFont="1" applyFill="1" applyBorder="1" applyAlignment="1" applyProtection="1">
      <alignment wrapText="1"/>
      <protection/>
    </xf>
    <xf numFmtId="0" fontId="28" fillId="0" borderId="51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0006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0006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6677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6677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60" zoomScalePageLayoutView="0" workbookViewId="0" topLeftCell="A1">
      <selection activeCell="F9" sqref="F9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2" customWidth="1"/>
    <col min="5" max="5" width="44.7109375" style="9" customWidth="1"/>
    <col min="6" max="6" width="15.8515625" style="9" bestFit="1" customWidth="1"/>
    <col min="7" max="7" width="17.28125" style="9" customWidth="1"/>
    <col min="8" max="8" width="16.7109375" style="9" customWidth="1"/>
    <col min="9" max="9" width="11.421875" style="9" customWidth="1"/>
    <col min="10" max="10" width="16.28125" style="9" bestFit="1" customWidth="1"/>
    <col min="11" max="11" width="21.7109375" style="9" bestFit="1" customWidth="1"/>
    <col min="12" max="16384" width="11.421875" style="9" customWidth="1"/>
  </cols>
  <sheetData>
    <row r="2" spans="1:8" ht="15">
      <c r="A2" s="151"/>
      <c r="B2" s="151"/>
      <c r="C2" s="151"/>
      <c r="D2" s="151"/>
      <c r="E2" s="151"/>
      <c r="F2" s="151"/>
      <c r="G2" s="151"/>
      <c r="H2" s="151"/>
    </row>
    <row r="3" spans="1:8" ht="48" customHeight="1">
      <c r="A3" s="144" t="s">
        <v>63</v>
      </c>
      <c r="B3" s="144"/>
      <c r="C3" s="144"/>
      <c r="D3" s="144"/>
      <c r="E3" s="144"/>
      <c r="F3" s="144"/>
      <c r="G3" s="144"/>
      <c r="H3" s="144"/>
    </row>
    <row r="4" spans="1:8" s="69" customFormat="1" ht="26.25" customHeight="1">
      <c r="A4" s="144" t="s">
        <v>39</v>
      </c>
      <c r="B4" s="144"/>
      <c r="C4" s="144"/>
      <c r="D4" s="144"/>
      <c r="E4" s="144"/>
      <c r="F4" s="144"/>
      <c r="G4" s="152"/>
      <c r="H4" s="152"/>
    </row>
    <row r="5" spans="1:5" ht="15.75" customHeight="1">
      <c r="A5" s="70"/>
      <c r="B5" s="71"/>
      <c r="C5" s="71"/>
      <c r="D5" s="71"/>
      <c r="E5" s="71"/>
    </row>
    <row r="6" spans="1:9" ht="27.75" customHeight="1">
      <c r="A6" s="72"/>
      <c r="B6" s="73"/>
      <c r="C6" s="73"/>
      <c r="D6" s="74"/>
      <c r="E6" s="75"/>
      <c r="F6" s="76" t="s">
        <v>52</v>
      </c>
      <c r="G6" s="76" t="s">
        <v>53</v>
      </c>
      <c r="H6" s="77" t="s">
        <v>54</v>
      </c>
      <c r="I6" s="78"/>
    </row>
    <row r="7" spans="1:9" ht="27.75" customHeight="1">
      <c r="A7" s="153" t="s">
        <v>41</v>
      </c>
      <c r="B7" s="139"/>
      <c r="C7" s="139"/>
      <c r="D7" s="139"/>
      <c r="E7" s="154"/>
      <c r="F7" s="92">
        <f>+F8+F9</f>
        <v>14105850</v>
      </c>
      <c r="G7" s="92">
        <f>G8+G9</f>
        <v>14105850</v>
      </c>
      <c r="H7" s="92">
        <f>+H8+H9</f>
        <v>14105850</v>
      </c>
      <c r="I7" s="90"/>
    </row>
    <row r="8" spans="1:8" ht="22.5" customHeight="1">
      <c r="A8" s="136" t="s">
        <v>0</v>
      </c>
      <c r="B8" s="137"/>
      <c r="C8" s="137"/>
      <c r="D8" s="137"/>
      <c r="E8" s="143"/>
      <c r="F8" s="95">
        <v>14105850</v>
      </c>
      <c r="G8" s="95">
        <v>14105850</v>
      </c>
      <c r="H8" s="95">
        <v>14105850</v>
      </c>
    </row>
    <row r="9" spans="1:8" ht="22.5" customHeight="1">
      <c r="A9" s="155" t="s">
        <v>45</v>
      </c>
      <c r="B9" s="143"/>
      <c r="C9" s="143"/>
      <c r="D9" s="143"/>
      <c r="E9" s="143"/>
      <c r="F9" s="95"/>
      <c r="G9" s="95"/>
      <c r="H9" s="95"/>
    </row>
    <row r="10" spans="1:8" ht="22.5" customHeight="1">
      <c r="A10" s="91" t="s">
        <v>42</v>
      </c>
      <c r="B10" s="94"/>
      <c r="C10" s="94"/>
      <c r="D10" s="94"/>
      <c r="E10" s="94"/>
      <c r="F10" s="92">
        <f>+F11+F12</f>
        <v>14105850</v>
      </c>
      <c r="G10" s="92">
        <f>+G11+G12</f>
        <v>14105850</v>
      </c>
      <c r="H10" s="92">
        <f>+H11+H12</f>
        <v>14105850</v>
      </c>
    </row>
    <row r="11" spans="1:10" ht="22.5" customHeight="1">
      <c r="A11" s="140" t="s">
        <v>1</v>
      </c>
      <c r="B11" s="137"/>
      <c r="C11" s="137"/>
      <c r="D11" s="137"/>
      <c r="E11" s="141"/>
      <c r="F11" s="95">
        <v>14105850</v>
      </c>
      <c r="G11" s="95">
        <v>14105850</v>
      </c>
      <c r="H11" s="80">
        <v>14105850</v>
      </c>
      <c r="I11" s="59"/>
      <c r="J11" s="59"/>
    </row>
    <row r="12" spans="1:10" ht="22.5" customHeight="1">
      <c r="A12" s="142" t="s">
        <v>59</v>
      </c>
      <c r="B12" s="143"/>
      <c r="C12" s="143"/>
      <c r="D12" s="143"/>
      <c r="E12" s="143"/>
      <c r="F12" s="79"/>
      <c r="G12" s="79"/>
      <c r="H12" s="80"/>
      <c r="I12" s="59"/>
      <c r="J12" s="59"/>
    </row>
    <row r="13" spans="1:10" ht="22.5" customHeight="1">
      <c r="A13" s="138" t="s">
        <v>2</v>
      </c>
      <c r="B13" s="139"/>
      <c r="C13" s="139"/>
      <c r="D13" s="139"/>
      <c r="E13" s="139"/>
      <c r="F13" s="93">
        <f>+F7-F10</f>
        <v>0</v>
      </c>
      <c r="G13" s="93">
        <f>+G7-G10</f>
        <v>0</v>
      </c>
      <c r="H13" s="93">
        <f>+H7-H10</f>
        <v>0</v>
      </c>
      <c r="J13" s="59"/>
    </row>
    <row r="14" spans="1:8" ht="25.5" customHeight="1">
      <c r="A14" s="144"/>
      <c r="B14" s="134"/>
      <c r="C14" s="134"/>
      <c r="D14" s="134"/>
      <c r="E14" s="134"/>
      <c r="F14" s="135"/>
      <c r="G14" s="135"/>
      <c r="H14" s="135"/>
    </row>
    <row r="15" spans="1:10" ht="27.75" customHeight="1">
      <c r="A15" s="72"/>
      <c r="B15" s="73"/>
      <c r="C15" s="73"/>
      <c r="D15" s="74"/>
      <c r="E15" s="75"/>
      <c r="F15" s="76" t="s">
        <v>52</v>
      </c>
      <c r="G15" s="76" t="s">
        <v>53</v>
      </c>
      <c r="H15" s="77" t="s">
        <v>54</v>
      </c>
      <c r="J15" s="59"/>
    </row>
    <row r="16" spans="1:10" ht="30.75" customHeight="1">
      <c r="A16" s="145" t="s">
        <v>60</v>
      </c>
      <c r="B16" s="146"/>
      <c r="C16" s="146"/>
      <c r="D16" s="146"/>
      <c r="E16" s="147"/>
      <c r="F16" s="96"/>
      <c r="G16" s="96"/>
      <c r="H16" s="97"/>
      <c r="J16" s="59"/>
    </row>
    <row r="17" spans="1:10" ht="34.5" customHeight="1">
      <c r="A17" s="148" t="s">
        <v>61</v>
      </c>
      <c r="B17" s="149"/>
      <c r="C17" s="149"/>
      <c r="D17" s="149"/>
      <c r="E17" s="150"/>
      <c r="F17" s="98"/>
      <c r="G17" s="98"/>
      <c r="H17" s="93"/>
      <c r="J17" s="59"/>
    </row>
    <row r="18" spans="1:10" s="64" customFormat="1" ht="25.5" customHeight="1">
      <c r="A18" s="133"/>
      <c r="B18" s="134"/>
      <c r="C18" s="134"/>
      <c r="D18" s="134"/>
      <c r="E18" s="134"/>
      <c r="F18" s="135"/>
      <c r="G18" s="135"/>
      <c r="H18" s="135"/>
      <c r="J18" s="99"/>
    </row>
    <row r="19" spans="1:11" s="64" customFormat="1" ht="27.75" customHeight="1">
      <c r="A19" s="72"/>
      <c r="B19" s="73"/>
      <c r="C19" s="73"/>
      <c r="D19" s="74"/>
      <c r="E19" s="75"/>
      <c r="F19" s="76" t="s">
        <v>52</v>
      </c>
      <c r="G19" s="76" t="s">
        <v>53</v>
      </c>
      <c r="H19" s="77" t="s">
        <v>54</v>
      </c>
      <c r="J19" s="99"/>
      <c r="K19" s="99"/>
    </row>
    <row r="20" spans="1:10" s="64" customFormat="1" ht="22.5" customHeight="1">
      <c r="A20" s="136" t="s">
        <v>3</v>
      </c>
      <c r="B20" s="137"/>
      <c r="C20" s="137"/>
      <c r="D20" s="137"/>
      <c r="E20" s="137"/>
      <c r="F20" s="79"/>
      <c r="G20" s="79"/>
      <c r="H20" s="79"/>
      <c r="J20" s="99"/>
    </row>
    <row r="21" spans="1:8" s="64" customFormat="1" ht="33.75" customHeight="1">
      <c r="A21" s="136" t="s">
        <v>4</v>
      </c>
      <c r="B21" s="137"/>
      <c r="C21" s="137"/>
      <c r="D21" s="137"/>
      <c r="E21" s="137"/>
      <c r="F21" s="79"/>
      <c r="G21" s="79"/>
      <c r="H21" s="79"/>
    </row>
    <row r="22" spans="1:11" s="64" customFormat="1" ht="22.5" customHeight="1">
      <c r="A22" s="138" t="s">
        <v>5</v>
      </c>
      <c r="B22" s="139"/>
      <c r="C22" s="139"/>
      <c r="D22" s="139"/>
      <c r="E22" s="139"/>
      <c r="F22" s="92">
        <f>F20-F21</f>
        <v>0</v>
      </c>
      <c r="G22" s="92">
        <f>G20-G21</f>
        <v>0</v>
      </c>
      <c r="H22" s="92">
        <f>H20-H21</f>
        <v>0</v>
      </c>
      <c r="J22" s="100"/>
      <c r="K22" s="99"/>
    </row>
    <row r="23" spans="1:8" s="64" customFormat="1" ht="25.5" customHeight="1">
      <c r="A23" s="133"/>
      <c r="B23" s="134"/>
      <c r="C23" s="134"/>
      <c r="D23" s="134"/>
      <c r="E23" s="134"/>
      <c r="F23" s="135"/>
      <c r="G23" s="135"/>
      <c r="H23" s="135"/>
    </row>
    <row r="24" spans="1:8" s="64" customFormat="1" ht="22.5" customHeight="1">
      <c r="A24" s="140" t="s">
        <v>6</v>
      </c>
      <c r="B24" s="137"/>
      <c r="C24" s="137"/>
      <c r="D24" s="137"/>
      <c r="E24" s="137"/>
      <c r="F24" s="79">
        <f>IF((F13+F17+F22)&lt;&gt;0,"NESLAGANJE ZBROJA",(F13+F17+F22))</f>
        <v>0</v>
      </c>
      <c r="G24" s="79">
        <f>IF((G13+G17+G22)&lt;&gt;0,"NESLAGANJE ZBROJA",(G13+G17+G22))</f>
        <v>0</v>
      </c>
      <c r="H24" s="79">
        <f>IF((H13+H17+H22)&lt;&gt;0,"NESLAGANJE ZBROJA",(H13+H17+H22))</f>
        <v>0</v>
      </c>
    </row>
    <row r="25" spans="1:5" s="64" customFormat="1" ht="18" customHeight="1">
      <c r="A25" s="81"/>
      <c r="B25" s="71"/>
      <c r="C25" s="71"/>
      <c r="D25" s="71"/>
      <c r="E25" s="71"/>
    </row>
    <row r="26" spans="1:8" ht="42" customHeight="1">
      <c r="A26" s="131" t="s">
        <v>62</v>
      </c>
      <c r="B26" s="132"/>
      <c r="C26" s="132"/>
      <c r="D26" s="132"/>
      <c r="E26" s="132"/>
      <c r="F26" s="132"/>
      <c r="G26" s="132"/>
      <c r="H26" s="132"/>
    </row>
    <row r="27" ht="12.75">
      <c r="E27" s="101"/>
    </row>
    <row r="31" spans="6:8" ht="12.75">
      <c r="F31" s="59"/>
      <c r="G31" s="59"/>
      <c r="H31" s="59"/>
    </row>
    <row r="32" spans="6:8" ht="12.75">
      <c r="F32" s="59"/>
      <c r="G32" s="59"/>
      <c r="H32" s="59"/>
    </row>
    <row r="33" spans="5:8" ht="12.75">
      <c r="E33" s="102"/>
      <c r="F33" s="61"/>
      <c r="G33" s="61"/>
      <c r="H33" s="61"/>
    </row>
    <row r="34" spans="5:8" ht="12.75">
      <c r="E34" s="102"/>
      <c r="F34" s="59"/>
      <c r="G34" s="59"/>
      <c r="H34" s="59"/>
    </row>
    <row r="35" spans="5:8" ht="12.75">
      <c r="E35" s="102"/>
      <c r="F35" s="59"/>
      <c r="G35" s="59"/>
      <c r="H35" s="59"/>
    </row>
    <row r="36" spans="5:8" ht="12.75">
      <c r="E36" s="102"/>
      <c r="F36" s="59"/>
      <c r="G36" s="59"/>
      <c r="H36" s="59"/>
    </row>
    <row r="37" spans="5:8" ht="12.75">
      <c r="E37" s="102"/>
      <c r="F37" s="59"/>
      <c r="G37" s="59"/>
      <c r="H37" s="59"/>
    </row>
    <row r="38" ht="12.75">
      <c r="E38" s="102"/>
    </row>
    <row r="43" ht="12.75">
      <c r="F43" s="59"/>
    </row>
    <row r="44" ht="12.75">
      <c r="F44" s="59"/>
    </row>
    <row r="45" ht="12.75">
      <c r="F45" s="59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0"/>
  <sheetViews>
    <sheetView view="pageBreakPreview" zoomScale="75" zoomScaleSheetLayoutView="75" zoomScalePageLayoutView="0" workbookViewId="0" topLeftCell="A7">
      <selection activeCell="E37" sqref="E37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44" t="s">
        <v>7</v>
      </c>
      <c r="B1" s="144"/>
      <c r="C1" s="144"/>
      <c r="D1" s="144"/>
      <c r="E1" s="144"/>
      <c r="F1" s="144"/>
      <c r="G1" s="144"/>
      <c r="H1" s="144"/>
    </row>
    <row r="2" spans="1:8" s="1" customFormat="1" ht="13.5" thickBot="1">
      <c r="A2" s="14"/>
      <c r="H2" s="15" t="s">
        <v>8</v>
      </c>
    </row>
    <row r="3" spans="1:8" s="1" customFormat="1" ht="26.25" thickBot="1">
      <c r="A3" s="86" t="s">
        <v>9</v>
      </c>
      <c r="B3" s="159" t="s">
        <v>47</v>
      </c>
      <c r="C3" s="160"/>
      <c r="D3" s="160"/>
      <c r="E3" s="160"/>
      <c r="F3" s="160"/>
      <c r="G3" s="160"/>
      <c r="H3" s="161"/>
    </row>
    <row r="4" spans="1:8" s="1" customFormat="1" ht="90" thickBot="1">
      <c r="A4" s="87" t="s">
        <v>10</v>
      </c>
      <c r="B4" s="16" t="s">
        <v>11</v>
      </c>
      <c r="C4" s="17" t="s">
        <v>12</v>
      </c>
      <c r="D4" s="17" t="s">
        <v>13</v>
      </c>
      <c r="E4" s="17" t="s">
        <v>14</v>
      </c>
      <c r="F4" s="17" t="s">
        <v>15</v>
      </c>
      <c r="G4" s="17" t="s">
        <v>46</v>
      </c>
      <c r="H4" s="18" t="s">
        <v>17</v>
      </c>
    </row>
    <row r="5" spans="1:8" s="1" customFormat="1" ht="12.75">
      <c r="A5" s="123"/>
      <c r="B5" s="114"/>
      <c r="C5" s="115"/>
      <c r="D5" s="115"/>
      <c r="E5" s="115"/>
      <c r="F5" s="115"/>
      <c r="G5" s="116"/>
      <c r="H5" s="117"/>
    </row>
    <row r="6" spans="1:8" s="1" customFormat="1" ht="12.75">
      <c r="A6" s="124">
        <v>634</v>
      </c>
      <c r="B6" s="125"/>
      <c r="C6" s="127"/>
      <c r="D6" s="122">
        <v>9000</v>
      </c>
      <c r="E6" s="128"/>
      <c r="F6" s="127"/>
      <c r="G6" s="122"/>
      <c r="H6" s="128"/>
    </row>
    <row r="7" spans="1:8" s="1" customFormat="1" ht="12.75">
      <c r="A7" s="124">
        <v>636</v>
      </c>
      <c r="B7" s="129"/>
      <c r="C7" s="127"/>
      <c r="D7" s="122"/>
      <c r="E7" s="128">
        <v>12000000</v>
      </c>
      <c r="F7" s="127"/>
      <c r="G7" s="122"/>
      <c r="H7" s="128"/>
    </row>
    <row r="8" spans="1:8" s="1" customFormat="1" ht="12.75">
      <c r="A8" s="124">
        <v>639</v>
      </c>
      <c r="B8" s="129"/>
      <c r="C8" s="127"/>
      <c r="D8" s="122">
        <v>290000</v>
      </c>
      <c r="E8" s="128"/>
      <c r="F8" s="127"/>
      <c r="G8" s="122"/>
      <c r="H8" s="128"/>
    </row>
    <row r="9" spans="1:8" s="1" customFormat="1" ht="12.75">
      <c r="A9" s="19">
        <v>642</v>
      </c>
      <c r="B9" s="118"/>
      <c r="C9" s="21">
        <v>98850</v>
      </c>
      <c r="D9" s="126"/>
      <c r="E9" s="119"/>
      <c r="F9" s="119"/>
      <c r="G9" s="120"/>
      <c r="H9" s="121"/>
    </row>
    <row r="10" spans="1:8" s="1" customFormat="1" ht="12.75">
      <c r="A10" s="19">
        <v>652</v>
      </c>
      <c r="B10" s="20"/>
      <c r="C10" s="21"/>
      <c r="D10" s="21">
        <v>240000</v>
      </c>
      <c r="E10" s="21"/>
      <c r="F10" s="21"/>
      <c r="G10" s="22"/>
      <c r="H10" s="23"/>
    </row>
    <row r="11" spans="1:8" s="1" customFormat="1" ht="12.75">
      <c r="A11" s="19">
        <v>653</v>
      </c>
      <c r="B11" s="20"/>
      <c r="C11" s="21"/>
      <c r="D11" s="21"/>
      <c r="E11" s="21"/>
      <c r="F11" s="21"/>
      <c r="G11" s="22"/>
      <c r="H11" s="23"/>
    </row>
    <row r="12" spans="1:8" s="1" customFormat="1" ht="12.75">
      <c r="A12" s="19">
        <v>661</v>
      </c>
      <c r="B12" s="20"/>
      <c r="C12" s="21"/>
      <c r="D12" s="21"/>
      <c r="E12" s="21"/>
      <c r="F12" s="21"/>
      <c r="G12" s="22"/>
      <c r="H12" s="23"/>
    </row>
    <row r="13" spans="1:8" s="1" customFormat="1" ht="12.75">
      <c r="A13" s="19">
        <v>663</v>
      </c>
      <c r="B13" s="20"/>
      <c r="C13" s="21"/>
      <c r="D13" s="21"/>
      <c r="E13" s="21"/>
      <c r="F13" s="21"/>
      <c r="G13" s="22"/>
      <c r="H13" s="23"/>
    </row>
    <row r="14" spans="1:8" s="1" customFormat="1" ht="12.75">
      <c r="A14" s="19">
        <v>671</v>
      </c>
      <c r="B14" s="20">
        <v>1468000</v>
      </c>
      <c r="C14" s="21"/>
      <c r="D14" s="21"/>
      <c r="E14" s="21"/>
      <c r="F14" s="21"/>
      <c r="G14" s="22"/>
      <c r="H14" s="23"/>
    </row>
    <row r="15" spans="1:8" s="1" customFormat="1" ht="12.75">
      <c r="A15" s="19">
        <v>673</v>
      </c>
      <c r="B15" s="20"/>
      <c r="C15" s="21"/>
      <c r="D15" s="21"/>
      <c r="E15" s="21"/>
      <c r="F15" s="21"/>
      <c r="G15" s="22"/>
      <c r="H15" s="23"/>
    </row>
    <row r="16" spans="1:8" s="1" customFormat="1" ht="12.75">
      <c r="A16" s="19">
        <v>922</v>
      </c>
      <c r="B16" s="20"/>
      <c r="C16" s="21"/>
      <c r="D16" s="21"/>
      <c r="E16" s="21"/>
      <c r="F16" s="21"/>
      <c r="G16" s="22"/>
      <c r="H16" s="23"/>
    </row>
    <row r="17" spans="1:8" s="1" customFormat="1" ht="13.5" thickBot="1">
      <c r="A17" s="25"/>
      <c r="B17" s="26"/>
      <c r="C17" s="27"/>
      <c r="D17" s="27"/>
      <c r="E17" s="27"/>
      <c r="F17" s="27"/>
      <c r="G17" s="28"/>
      <c r="H17" s="29"/>
    </row>
    <row r="18" spans="1:8" s="1" customFormat="1" ht="30" customHeight="1" thickBot="1">
      <c r="A18" s="30" t="s">
        <v>18</v>
      </c>
      <c r="B18" s="31">
        <f aca="true" t="shared" si="0" ref="B18:G18">SUM(B5:B17)</f>
        <v>1468000</v>
      </c>
      <c r="C18" s="31">
        <f t="shared" si="0"/>
        <v>98850</v>
      </c>
      <c r="D18" s="31">
        <f t="shared" si="0"/>
        <v>539000</v>
      </c>
      <c r="E18" s="31">
        <f t="shared" si="0"/>
        <v>12000000</v>
      </c>
      <c r="F18" s="31">
        <f t="shared" si="0"/>
        <v>0</v>
      </c>
      <c r="G18" s="31">
        <f t="shared" si="0"/>
        <v>0</v>
      </c>
      <c r="H18" s="32">
        <v>0</v>
      </c>
    </row>
    <row r="19" spans="1:8" s="1" customFormat="1" ht="28.5" customHeight="1" thickBot="1">
      <c r="A19" s="30" t="s">
        <v>48</v>
      </c>
      <c r="B19" s="156">
        <f>B18+C18+D18+E18+F18+G18+H18</f>
        <v>14105850</v>
      </c>
      <c r="C19" s="157"/>
      <c r="D19" s="157"/>
      <c r="E19" s="157"/>
      <c r="F19" s="157"/>
      <c r="G19" s="157"/>
      <c r="H19" s="158"/>
    </row>
    <row r="20" spans="1:8" ht="13.5" thickBot="1">
      <c r="A20" s="11"/>
      <c r="B20" s="11"/>
      <c r="C20" s="11"/>
      <c r="D20" s="12"/>
      <c r="E20" s="33"/>
      <c r="H20" s="15"/>
    </row>
    <row r="21" spans="1:8" ht="24" customHeight="1" thickBot="1">
      <c r="A21" s="88" t="s">
        <v>9</v>
      </c>
      <c r="B21" s="159" t="s">
        <v>49</v>
      </c>
      <c r="C21" s="160"/>
      <c r="D21" s="160"/>
      <c r="E21" s="160"/>
      <c r="F21" s="160"/>
      <c r="G21" s="160"/>
      <c r="H21" s="161"/>
    </row>
    <row r="22" spans="1:8" ht="90" thickBot="1">
      <c r="A22" s="89" t="s">
        <v>10</v>
      </c>
      <c r="B22" s="16" t="s">
        <v>11</v>
      </c>
      <c r="C22" s="17" t="s">
        <v>12</v>
      </c>
      <c r="D22" s="17" t="s">
        <v>13</v>
      </c>
      <c r="E22" s="17" t="s">
        <v>14</v>
      </c>
      <c r="F22" s="17" t="s">
        <v>15</v>
      </c>
      <c r="G22" s="17" t="s">
        <v>46</v>
      </c>
      <c r="H22" s="18" t="s">
        <v>17</v>
      </c>
    </row>
    <row r="23" spans="1:8" ht="12.75">
      <c r="A23" s="3">
        <v>63</v>
      </c>
      <c r="B23" s="4"/>
      <c r="C23" s="5"/>
      <c r="D23" s="130">
        <v>299000</v>
      </c>
      <c r="E23" s="6">
        <v>12000000</v>
      </c>
      <c r="F23" s="6"/>
      <c r="G23" s="7"/>
      <c r="H23" s="8"/>
    </row>
    <row r="24" spans="1:8" ht="12.75">
      <c r="A24" s="19">
        <v>64</v>
      </c>
      <c r="B24" s="20"/>
      <c r="C24" s="21">
        <v>98850</v>
      </c>
      <c r="D24" s="21"/>
      <c r="E24" s="21"/>
      <c r="F24" s="21"/>
      <c r="G24" s="22"/>
      <c r="H24" s="23"/>
    </row>
    <row r="25" spans="1:8" ht="12.75">
      <c r="A25" s="19">
        <v>65</v>
      </c>
      <c r="B25" s="20"/>
      <c r="C25" s="21"/>
      <c r="D25" s="21">
        <v>240000</v>
      </c>
      <c r="E25" s="21"/>
      <c r="F25" s="21"/>
      <c r="G25" s="22"/>
      <c r="H25" s="23"/>
    </row>
    <row r="26" spans="1:8" ht="12.75">
      <c r="A26" s="19">
        <v>66</v>
      </c>
      <c r="B26" s="20"/>
      <c r="C26" s="21"/>
      <c r="D26" s="21"/>
      <c r="E26" s="21"/>
      <c r="F26" s="21"/>
      <c r="G26" s="22"/>
      <c r="H26" s="23"/>
    </row>
    <row r="27" spans="1:8" ht="12.75">
      <c r="A27" s="19">
        <v>67</v>
      </c>
      <c r="B27" s="20">
        <v>1468000</v>
      </c>
      <c r="C27" s="21"/>
      <c r="D27" s="21"/>
      <c r="E27" s="21"/>
      <c r="F27" s="21"/>
      <c r="G27" s="22"/>
      <c r="H27" s="23"/>
    </row>
    <row r="28" spans="1:8" ht="12.75">
      <c r="A28" s="19">
        <v>92</v>
      </c>
      <c r="B28" s="20"/>
      <c r="C28" s="21"/>
      <c r="D28" s="21"/>
      <c r="E28" s="21"/>
      <c r="F28" s="21"/>
      <c r="G28" s="22"/>
      <c r="H28" s="23"/>
    </row>
    <row r="29" spans="1:8" ht="12.75">
      <c r="A29" s="19"/>
      <c r="B29" s="20"/>
      <c r="C29" s="21"/>
      <c r="D29" s="21"/>
      <c r="E29" s="21"/>
      <c r="F29" s="21"/>
      <c r="G29" s="22"/>
      <c r="H29" s="23"/>
    </row>
    <row r="30" spans="1:8" ht="13.5" thickBot="1">
      <c r="A30" s="24"/>
      <c r="B30" s="20"/>
      <c r="C30" s="21"/>
      <c r="D30" s="21"/>
      <c r="E30" s="21"/>
      <c r="F30" s="21"/>
      <c r="G30" s="22"/>
      <c r="H30" s="23"/>
    </row>
    <row r="31" spans="1:8" s="1" customFormat="1" ht="30" customHeight="1" thickBot="1">
      <c r="A31" s="30" t="s">
        <v>18</v>
      </c>
      <c r="B31" s="31">
        <f>SUM(B23:B30)</f>
        <v>1468000</v>
      </c>
      <c r="C31" s="31">
        <f aca="true" t="shared" si="1" ref="C31:H31">SUM(C23:C30)</f>
        <v>98850</v>
      </c>
      <c r="D31" s="31">
        <f t="shared" si="1"/>
        <v>539000</v>
      </c>
      <c r="E31" s="31">
        <f t="shared" si="1"/>
        <v>12000000</v>
      </c>
      <c r="F31" s="31">
        <f t="shared" si="1"/>
        <v>0</v>
      </c>
      <c r="G31" s="31">
        <f t="shared" si="1"/>
        <v>0</v>
      </c>
      <c r="H31" s="31">
        <f t="shared" si="1"/>
        <v>0</v>
      </c>
    </row>
    <row r="32" spans="1:8" s="1" customFormat="1" ht="28.5" customHeight="1" thickBot="1">
      <c r="A32" s="30" t="s">
        <v>50</v>
      </c>
      <c r="B32" s="156">
        <f>B31+C31+D31+E31+F31+G31+H31</f>
        <v>14105850</v>
      </c>
      <c r="C32" s="157"/>
      <c r="D32" s="157"/>
      <c r="E32" s="157"/>
      <c r="F32" s="157"/>
      <c r="G32" s="157"/>
      <c r="H32" s="158"/>
    </row>
    <row r="33" spans="4:5" ht="13.5" thickBot="1">
      <c r="D33" s="35"/>
      <c r="E33" s="36"/>
    </row>
    <row r="34" spans="1:8" ht="26.25" thickBot="1">
      <c r="A34" s="88" t="s">
        <v>9</v>
      </c>
      <c r="B34" s="159" t="s">
        <v>55</v>
      </c>
      <c r="C34" s="160"/>
      <c r="D34" s="160"/>
      <c r="E34" s="160"/>
      <c r="F34" s="160"/>
      <c r="G34" s="160"/>
      <c r="H34" s="161"/>
    </row>
    <row r="35" spans="1:8" ht="90" thickBot="1">
      <c r="A35" s="89" t="s">
        <v>10</v>
      </c>
      <c r="B35" s="16" t="s">
        <v>11</v>
      </c>
      <c r="C35" s="17" t="s">
        <v>12</v>
      </c>
      <c r="D35" s="17" t="s">
        <v>13</v>
      </c>
      <c r="E35" s="17" t="s">
        <v>14</v>
      </c>
      <c r="F35" s="17" t="s">
        <v>15</v>
      </c>
      <c r="G35" s="17" t="s">
        <v>46</v>
      </c>
      <c r="H35" s="18" t="s">
        <v>17</v>
      </c>
    </row>
    <row r="36" spans="1:8" ht="12.75">
      <c r="A36" s="3">
        <v>63</v>
      </c>
      <c r="B36" s="4"/>
      <c r="C36" s="5"/>
      <c r="D36" s="130">
        <v>299000</v>
      </c>
      <c r="E36" s="6">
        <v>12000000</v>
      </c>
      <c r="F36" s="6"/>
      <c r="G36" s="7"/>
      <c r="H36" s="8"/>
    </row>
    <row r="37" spans="1:8" ht="12.75">
      <c r="A37" s="19">
        <v>64</v>
      </c>
      <c r="B37" s="20"/>
      <c r="C37" s="21">
        <v>98850</v>
      </c>
      <c r="D37" s="21"/>
      <c r="E37" s="21"/>
      <c r="F37" s="21"/>
      <c r="G37" s="22"/>
      <c r="H37" s="23"/>
    </row>
    <row r="38" spans="1:8" ht="12.75">
      <c r="A38" s="19">
        <v>65</v>
      </c>
      <c r="B38" s="20"/>
      <c r="C38" s="21"/>
      <c r="D38" s="21">
        <v>240000</v>
      </c>
      <c r="E38" s="21"/>
      <c r="F38" s="21"/>
      <c r="G38" s="22"/>
      <c r="H38" s="23"/>
    </row>
    <row r="39" spans="1:8" ht="12.75">
      <c r="A39" s="19">
        <v>66</v>
      </c>
      <c r="B39" s="20"/>
      <c r="C39" s="21"/>
      <c r="D39" s="21"/>
      <c r="E39" s="21"/>
      <c r="F39" s="21"/>
      <c r="G39" s="22"/>
      <c r="H39" s="23"/>
    </row>
    <row r="40" spans="1:8" ht="12.75">
      <c r="A40" s="19">
        <v>67</v>
      </c>
      <c r="B40" s="20">
        <v>1468000</v>
      </c>
      <c r="C40" s="21"/>
      <c r="D40" s="21"/>
      <c r="E40" s="21"/>
      <c r="F40" s="21"/>
      <c r="G40" s="22"/>
      <c r="H40" s="23"/>
    </row>
    <row r="41" spans="1:8" ht="13.5" customHeight="1">
      <c r="A41" s="19">
        <v>92</v>
      </c>
      <c r="B41" s="20"/>
      <c r="C41" s="21"/>
      <c r="D41" s="21"/>
      <c r="E41" s="21"/>
      <c r="F41" s="21"/>
      <c r="G41" s="22"/>
      <c r="H41" s="23"/>
    </row>
    <row r="42" spans="1:8" ht="13.5" customHeight="1">
      <c r="A42" s="19"/>
      <c r="B42" s="20"/>
      <c r="C42" s="21"/>
      <c r="D42" s="21"/>
      <c r="E42" s="21"/>
      <c r="F42" s="21"/>
      <c r="G42" s="22"/>
      <c r="H42" s="23"/>
    </row>
    <row r="43" spans="1:8" ht="13.5" customHeight="1" thickBot="1">
      <c r="A43" s="24"/>
      <c r="B43" s="20"/>
      <c r="C43" s="21"/>
      <c r="D43" s="21"/>
      <c r="E43" s="21"/>
      <c r="F43" s="21"/>
      <c r="G43" s="22"/>
      <c r="H43" s="23"/>
    </row>
    <row r="44" spans="1:8" s="1" customFormat="1" ht="30" customHeight="1" thickBot="1">
      <c r="A44" s="30" t="s">
        <v>18</v>
      </c>
      <c r="B44" s="31">
        <f>SUM(B36:B43)</f>
        <v>1468000</v>
      </c>
      <c r="C44" s="31">
        <f aca="true" t="shared" si="2" ref="C44:H44">SUM(C36:C43)</f>
        <v>98850</v>
      </c>
      <c r="D44" s="31">
        <f t="shared" si="2"/>
        <v>539000</v>
      </c>
      <c r="E44" s="31">
        <f t="shared" si="2"/>
        <v>12000000</v>
      </c>
      <c r="F44" s="31">
        <f t="shared" si="2"/>
        <v>0</v>
      </c>
      <c r="G44" s="31">
        <f t="shared" si="2"/>
        <v>0</v>
      </c>
      <c r="H44" s="31">
        <f t="shared" si="2"/>
        <v>0</v>
      </c>
    </row>
    <row r="45" spans="1:8" s="1" customFormat="1" ht="28.5" customHeight="1" thickBot="1">
      <c r="A45" s="30" t="s">
        <v>58</v>
      </c>
      <c r="B45" s="156">
        <f>B44+C44+D44+E44+F44+G44+H44</f>
        <v>14105850</v>
      </c>
      <c r="C45" s="157"/>
      <c r="D45" s="157"/>
      <c r="E45" s="157"/>
      <c r="F45" s="157"/>
      <c r="G45" s="157"/>
      <c r="H45" s="158"/>
    </row>
    <row r="46" spans="3:5" ht="13.5" customHeight="1">
      <c r="C46" s="37"/>
      <c r="D46" s="35"/>
      <c r="E46" s="38"/>
    </row>
    <row r="47" spans="3:5" ht="13.5" customHeight="1">
      <c r="C47" s="37"/>
      <c r="D47" s="39"/>
      <c r="E47" s="40"/>
    </row>
    <row r="48" spans="4:5" ht="13.5" customHeight="1">
      <c r="D48" s="41"/>
      <c r="E48" s="42"/>
    </row>
    <row r="49" spans="4:5" ht="13.5" customHeight="1">
      <c r="D49" s="43"/>
      <c r="E49" s="44"/>
    </row>
    <row r="50" spans="4:5" ht="13.5" customHeight="1">
      <c r="D50" s="35"/>
      <c r="E50" s="36"/>
    </row>
    <row r="51" spans="3:5" ht="28.5" customHeight="1">
      <c r="C51" s="37"/>
      <c r="D51" s="35"/>
      <c r="E51" s="45"/>
    </row>
    <row r="52" spans="3:5" ht="13.5" customHeight="1">
      <c r="C52" s="37"/>
      <c r="D52" s="35"/>
      <c r="E52" s="40"/>
    </row>
    <row r="53" spans="4:5" ht="13.5" customHeight="1">
      <c r="D53" s="35"/>
      <c r="E53" s="36"/>
    </row>
    <row r="54" spans="4:5" ht="13.5" customHeight="1">
      <c r="D54" s="35"/>
      <c r="E54" s="44"/>
    </row>
    <row r="55" spans="4:5" ht="13.5" customHeight="1">
      <c r="D55" s="35"/>
      <c r="E55" s="36"/>
    </row>
    <row r="56" spans="4:5" ht="22.5" customHeight="1">
      <c r="D56" s="35"/>
      <c r="E56" s="46"/>
    </row>
    <row r="57" spans="4:5" ht="13.5" customHeight="1">
      <c r="D57" s="41"/>
      <c r="E57" s="42"/>
    </row>
    <row r="58" spans="2:5" ht="13.5" customHeight="1">
      <c r="B58" s="37"/>
      <c r="D58" s="41"/>
      <c r="E58" s="47"/>
    </row>
    <row r="59" spans="3:5" ht="13.5" customHeight="1">
      <c r="C59" s="37"/>
      <c r="D59" s="41"/>
      <c r="E59" s="48"/>
    </row>
    <row r="60" spans="3:5" ht="13.5" customHeight="1">
      <c r="C60" s="37"/>
      <c r="D60" s="43"/>
      <c r="E60" s="40"/>
    </row>
    <row r="61" spans="4:5" ht="13.5" customHeight="1">
      <c r="D61" s="35"/>
      <c r="E61" s="36"/>
    </row>
    <row r="62" spans="2:5" ht="13.5" customHeight="1">
      <c r="B62" s="37"/>
      <c r="D62" s="35"/>
      <c r="E62" s="38"/>
    </row>
    <row r="63" spans="3:5" ht="13.5" customHeight="1">
      <c r="C63" s="37"/>
      <c r="D63" s="35"/>
      <c r="E63" s="47"/>
    </row>
    <row r="64" spans="3:5" ht="13.5" customHeight="1">
      <c r="C64" s="37"/>
      <c r="D64" s="43"/>
      <c r="E64" s="40"/>
    </row>
    <row r="65" spans="4:5" ht="13.5" customHeight="1">
      <c r="D65" s="41"/>
      <c r="E65" s="36"/>
    </row>
    <row r="66" spans="3:5" ht="13.5" customHeight="1">
      <c r="C66" s="37"/>
      <c r="D66" s="41"/>
      <c r="E66" s="47"/>
    </row>
    <row r="67" spans="4:5" ht="22.5" customHeight="1">
      <c r="D67" s="43"/>
      <c r="E67" s="46"/>
    </row>
    <row r="68" spans="4:5" ht="13.5" customHeight="1">
      <c r="D68" s="35"/>
      <c r="E68" s="36"/>
    </row>
    <row r="69" spans="4:5" ht="13.5" customHeight="1">
      <c r="D69" s="43"/>
      <c r="E69" s="40"/>
    </row>
    <row r="70" spans="4:5" ht="13.5" customHeight="1">
      <c r="D70" s="35"/>
      <c r="E70" s="36"/>
    </row>
    <row r="71" spans="4:5" ht="13.5" customHeight="1">
      <c r="D71" s="35"/>
      <c r="E71" s="36"/>
    </row>
    <row r="72" spans="1:5" ht="13.5" customHeight="1">
      <c r="A72" s="37"/>
      <c r="D72" s="49"/>
      <c r="E72" s="47"/>
    </row>
    <row r="73" spans="2:5" ht="13.5" customHeight="1">
      <c r="B73" s="37"/>
      <c r="C73" s="37"/>
      <c r="D73" s="50"/>
      <c r="E73" s="47"/>
    </row>
    <row r="74" spans="2:5" ht="13.5" customHeight="1">
      <c r="B74" s="37"/>
      <c r="C74" s="37"/>
      <c r="D74" s="50"/>
      <c r="E74" s="38"/>
    </row>
    <row r="75" spans="2:5" ht="13.5" customHeight="1">
      <c r="B75" s="37"/>
      <c r="C75" s="37"/>
      <c r="D75" s="43"/>
      <c r="E75" s="44"/>
    </row>
    <row r="76" spans="4:5" ht="12.75">
      <c r="D76" s="35"/>
      <c r="E76" s="36"/>
    </row>
    <row r="77" spans="2:5" ht="12.75">
      <c r="B77" s="37"/>
      <c r="D77" s="35"/>
      <c r="E77" s="47"/>
    </row>
    <row r="78" spans="3:5" ht="12.75">
      <c r="C78" s="37"/>
      <c r="D78" s="35"/>
      <c r="E78" s="38"/>
    </row>
    <row r="79" spans="3:5" ht="12.75">
      <c r="C79" s="37"/>
      <c r="D79" s="43"/>
      <c r="E79" s="40"/>
    </row>
    <row r="80" spans="4:5" ht="12.75">
      <c r="D80" s="35"/>
      <c r="E80" s="36"/>
    </row>
    <row r="81" spans="4:5" ht="12.75">
      <c r="D81" s="35"/>
      <c r="E81" s="36"/>
    </row>
    <row r="82" spans="4:5" ht="12.75">
      <c r="D82" s="51"/>
      <c r="E82" s="52"/>
    </row>
    <row r="83" spans="4:5" ht="12.75">
      <c r="D83" s="35"/>
      <c r="E83" s="36"/>
    </row>
    <row r="84" spans="4:5" ht="12.75">
      <c r="D84" s="35"/>
      <c r="E84" s="36"/>
    </row>
    <row r="85" spans="4:5" ht="12.75">
      <c r="D85" s="35"/>
      <c r="E85" s="36"/>
    </row>
    <row r="86" spans="4:5" ht="12.75">
      <c r="D86" s="43"/>
      <c r="E86" s="40"/>
    </row>
    <row r="87" spans="4:5" ht="12.75">
      <c r="D87" s="35"/>
      <c r="E87" s="36"/>
    </row>
    <row r="88" spans="4:5" ht="12.75">
      <c r="D88" s="43"/>
      <c r="E88" s="40"/>
    </row>
    <row r="89" spans="4:5" ht="12.75">
      <c r="D89" s="35"/>
      <c r="E89" s="36"/>
    </row>
    <row r="90" spans="4:5" ht="12.75">
      <c r="D90" s="35"/>
      <c r="E90" s="36"/>
    </row>
    <row r="91" spans="4:5" ht="12.75">
      <c r="D91" s="35"/>
      <c r="E91" s="36"/>
    </row>
    <row r="92" spans="4:5" ht="12.75">
      <c r="D92" s="35"/>
      <c r="E92" s="36"/>
    </row>
    <row r="93" spans="1:5" ht="28.5" customHeight="1">
      <c r="A93" s="53"/>
      <c r="B93" s="53"/>
      <c r="C93" s="53"/>
      <c r="D93" s="54"/>
      <c r="E93" s="55"/>
    </row>
    <row r="94" spans="3:5" ht="12.75">
      <c r="C94" s="37"/>
      <c r="D94" s="35"/>
      <c r="E94" s="38"/>
    </row>
    <row r="95" spans="4:5" ht="12.75">
      <c r="D95" s="56"/>
      <c r="E95" s="57"/>
    </row>
    <row r="96" spans="4:5" ht="12.75">
      <c r="D96" s="35"/>
      <c r="E96" s="36"/>
    </row>
    <row r="97" spans="4:5" ht="12.75">
      <c r="D97" s="51"/>
      <c r="E97" s="52"/>
    </row>
    <row r="98" spans="4:5" ht="12.75">
      <c r="D98" s="51"/>
      <c r="E98" s="52"/>
    </row>
    <row r="99" spans="4:5" ht="12.75">
      <c r="D99" s="35"/>
      <c r="E99" s="36"/>
    </row>
    <row r="100" spans="4:5" ht="12.75">
      <c r="D100" s="43"/>
      <c r="E100" s="40"/>
    </row>
    <row r="101" spans="4:5" ht="12.75">
      <c r="D101" s="35"/>
      <c r="E101" s="36"/>
    </row>
    <row r="102" spans="4:5" ht="12.75">
      <c r="D102" s="35"/>
      <c r="E102" s="36"/>
    </row>
    <row r="103" spans="4:5" ht="12.75">
      <c r="D103" s="43"/>
      <c r="E103" s="40"/>
    </row>
    <row r="104" spans="4:5" ht="12.75">
      <c r="D104" s="35"/>
      <c r="E104" s="36"/>
    </row>
    <row r="105" spans="4:5" ht="12.75">
      <c r="D105" s="51"/>
      <c r="E105" s="52"/>
    </row>
    <row r="106" spans="4:5" ht="12.75">
      <c r="D106" s="43"/>
      <c r="E106" s="57"/>
    </row>
    <row r="107" spans="4:5" ht="12.75">
      <c r="D107" s="41"/>
      <c r="E107" s="52"/>
    </row>
    <row r="108" spans="4:5" ht="12.75">
      <c r="D108" s="43"/>
      <c r="E108" s="40"/>
    </row>
    <row r="109" spans="4:5" ht="12.75">
      <c r="D109" s="35"/>
      <c r="E109" s="36"/>
    </row>
    <row r="110" spans="3:5" ht="12.75">
      <c r="C110" s="37"/>
      <c r="D110" s="35"/>
      <c r="E110" s="38"/>
    </row>
    <row r="111" spans="4:5" ht="12.75">
      <c r="D111" s="41"/>
      <c r="E111" s="40"/>
    </row>
    <row r="112" spans="4:5" ht="12.75">
      <c r="D112" s="41"/>
      <c r="E112" s="52"/>
    </row>
    <row r="113" spans="3:5" ht="12.75">
      <c r="C113" s="37"/>
      <c r="D113" s="41"/>
      <c r="E113" s="58"/>
    </row>
    <row r="114" spans="3:5" ht="12.75">
      <c r="C114" s="37"/>
      <c r="D114" s="43"/>
      <c r="E114" s="44"/>
    </row>
    <row r="115" spans="4:5" ht="12.75">
      <c r="D115" s="35"/>
      <c r="E115" s="36"/>
    </row>
    <row r="116" spans="4:5" ht="12.75">
      <c r="D116" s="56"/>
      <c r="E116" s="59"/>
    </row>
    <row r="117" spans="4:5" ht="11.25" customHeight="1">
      <c r="D117" s="51"/>
      <c r="E117" s="52"/>
    </row>
    <row r="118" spans="2:5" ht="24" customHeight="1">
      <c r="B118" s="37"/>
      <c r="D118" s="51"/>
      <c r="E118" s="60"/>
    </row>
    <row r="119" spans="3:5" ht="15" customHeight="1">
      <c r="C119" s="37"/>
      <c r="D119" s="51"/>
      <c r="E119" s="60"/>
    </row>
    <row r="120" spans="4:5" ht="11.25" customHeight="1">
      <c r="D120" s="56"/>
      <c r="E120" s="57"/>
    </row>
    <row r="121" spans="4:5" ht="12.75">
      <c r="D121" s="51"/>
      <c r="E121" s="52"/>
    </row>
    <row r="122" spans="2:5" ht="13.5" customHeight="1">
      <c r="B122" s="37"/>
      <c r="D122" s="51"/>
      <c r="E122" s="61"/>
    </row>
    <row r="123" spans="3:5" ht="12.75" customHeight="1">
      <c r="C123" s="37"/>
      <c r="D123" s="51"/>
      <c r="E123" s="38"/>
    </row>
    <row r="124" spans="3:5" ht="12.75" customHeight="1">
      <c r="C124" s="37"/>
      <c r="D124" s="43"/>
      <c r="E124" s="44"/>
    </row>
    <row r="125" spans="4:5" ht="12.75">
      <c r="D125" s="35"/>
      <c r="E125" s="36"/>
    </row>
    <row r="126" spans="3:5" ht="12.75">
      <c r="C126" s="37"/>
      <c r="D126" s="35"/>
      <c r="E126" s="58"/>
    </row>
    <row r="127" spans="4:5" ht="12.75">
      <c r="D127" s="56"/>
      <c r="E127" s="57"/>
    </row>
    <row r="128" spans="4:5" ht="12.75">
      <c r="D128" s="51"/>
      <c r="E128" s="52"/>
    </row>
    <row r="129" spans="4:5" ht="12.75">
      <c r="D129" s="35"/>
      <c r="E129" s="36"/>
    </row>
    <row r="130" spans="1:5" ht="19.5" customHeight="1">
      <c r="A130" s="62"/>
      <c r="B130" s="11"/>
      <c r="C130" s="11"/>
      <c r="D130" s="11"/>
      <c r="E130" s="47"/>
    </row>
    <row r="131" spans="1:5" ht="15" customHeight="1">
      <c r="A131" s="37"/>
      <c r="D131" s="49"/>
      <c r="E131" s="47"/>
    </row>
    <row r="132" spans="1:5" ht="12.75">
      <c r="A132" s="37"/>
      <c r="B132" s="37"/>
      <c r="D132" s="49"/>
      <c r="E132" s="38"/>
    </row>
    <row r="133" spans="3:5" ht="12.75">
      <c r="C133" s="37"/>
      <c r="D133" s="35"/>
      <c r="E133" s="47"/>
    </row>
    <row r="134" spans="4:5" ht="12.75">
      <c r="D134" s="39"/>
      <c r="E134" s="40"/>
    </row>
    <row r="135" spans="2:5" ht="12.75">
      <c r="B135" s="37"/>
      <c r="D135" s="35"/>
      <c r="E135" s="38"/>
    </row>
    <row r="136" spans="3:5" ht="12.75">
      <c r="C136" s="37"/>
      <c r="D136" s="35"/>
      <c r="E136" s="38"/>
    </row>
    <row r="137" spans="4:5" ht="12.75">
      <c r="D137" s="43"/>
      <c r="E137" s="44"/>
    </row>
    <row r="138" spans="3:5" ht="22.5" customHeight="1">
      <c r="C138" s="37"/>
      <c r="D138" s="35"/>
      <c r="E138" s="45"/>
    </row>
    <row r="139" spans="4:5" ht="12.75">
      <c r="D139" s="35"/>
      <c r="E139" s="44"/>
    </row>
    <row r="140" spans="2:5" ht="12.75">
      <c r="B140" s="37"/>
      <c r="D140" s="41"/>
      <c r="E140" s="47"/>
    </row>
    <row r="141" spans="3:5" ht="12.75">
      <c r="C141" s="37"/>
      <c r="D141" s="41"/>
      <c r="E141" s="48"/>
    </row>
    <row r="142" spans="4:5" ht="12.75">
      <c r="D142" s="43"/>
      <c r="E142" s="40"/>
    </row>
    <row r="143" spans="1:5" ht="13.5" customHeight="1">
      <c r="A143" s="37"/>
      <c r="D143" s="49"/>
      <c r="E143" s="47"/>
    </row>
    <row r="144" spans="2:5" ht="13.5" customHeight="1">
      <c r="B144" s="37"/>
      <c r="D144" s="35"/>
      <c r="E144" s="47"/>
    </row>
    <row r="145" spans="3:5" ht="13.5" customHeight="1">
      <c r="C145" s="37"/>
      <c r="D145" s="35"/>
      <c r="E145" s="38"/>
    </row>
    <row r="146" spans="3:5" ht="12.75">
      <c r="C146" s="37"/>
      <c r="D146" s="43"/>
      <c r="E146" s="40"/>
    </row>
    <row r="147" spans="3:5" ht="12.75">
      <c r="C147" s="37"/>
      <c r="D147" s="35"/>
      <c r="E147" s="38"/>
    </row>
    <row r="148" spans="4:5" ht="12.75">
      <c r="D148" s="56"/>
      <c r="E148" s="57"/>
    </row>
    <row r="149" spans="3:5" ht="12.75">
      <c r="C149" s="37"/>
      <c r="D149" s="41"/>
      <c r="E149" s="58"/>
    </row>
    <row r="150" spans="3:5" ht="12.75">
      <c r="C150" s="37"/>
      <c r="D150" s="43"/>
      <c r="E150" s="44"/>
    </row>
    <row r="151" spans="4:5" ht="12.75">
      <c r="D151" s="56"/>
      <c r="E151" s="63"/>
    </row>
    <row r="152" spans="2:5" ht="12.75">
      <c r="B152" s="37"/>
      <c r="D152" s="51"/>
      <c r="E152" s="61"/>
    </row>
    <row r="153" spans="3:5" ht="12.75">
      <c r="C153" s="37"/>
      <c r="D153" s="51"/>
      <c r="E153" s="38"/>
    </row>
    <row r="154" spans="3:5" ht="12.75">
      <c r="C154" s="37"/>
      <c r="D154" s="43"/>
      <c r="E154" s="44"/>
    </row>
    <row r="155" spans="3:5" ht="12.75">
      <c r="C155" s="37"/>
      <c r="D155" s="43"/>
      <c r="E155" s="44"/>
    </row>
    <row r="156" spans="4:5" ht="12.75">
      <c r="D156" s="35"/>
      <c r="E156" s="36"/>
    </row>
    <row r="157" spans="1:5" s="64" customFormat="1" ht="18" customHeight="1">
      <c r="A157" s="162"/>
      <c r="B157" s="163"/>
      <c r="C157" s="163"/>
      <c r="D157" s="163"/>
      <c r="E157" s="163"/>
    </row>
    <row r="158" spans="1:5" ht="28.5" customHeight="1">
      <c r="A158" s="53"/>
      <c r="B158" s="53"/>
      <c r="C158" s="53"/>
      <c r="D158" s="54"/>
      <c r="E158" s="55"/>
    </row>
    <row r="160" spans="1:5" ht="15.75">
      <c r="A160" s="66"/>
      <c r="B160" s="37"/>
      <c r="C160" s="37"/>
      <c r="D160" s="67"/>
      <c r="E160" s="10"/>
    </row>
    <row r="161" spans="1:5" ht="12.75">
      <c r="A161" s="37"/>
      <c r="B161" s="37"/>
      <c r="C161" s="37"/>
      <c r="D161" s="67"/>
      <c r="E161" s="10"/>
    </row>
    <row r="162" spans="1:5" ht="17.25" customHeight="1">
      <c r="A162" s="37"/>
      <c r="B162" s="37"/>
      <c r="C162" s="37"/>
      <c r="D162" s="67"/>
      <c r="E162" s="10"/>
    </row>
    <row r="163" spans="1:5" ht="13.5" customHeight="1">
      <c r="A163" s="37"/>
      <c r="B163" s="37"/>
      <c r="C163" s="37"/>
      <c r="D163" s="67"/>
      <c r="E163" s="10"/>
    </row>
    <row r="164" spans="1:5" ht="12.75">
      <c r="A164" s="37"/>
      <c r="B164" s="37"/>
      <c r="C164" s="37"/>
      <c r="D164" s="67"/>
      <c r="E164" s="10"/>
    </row>
    <row r="165" spans="1:3" ht="12.75">
      <c r="A165" s="37"/>
      <c r="B165" s="37"/>
      <c r="C165" s="37"/>
    </row>
    <row r="166" spans="1:5" ht="12.75">
      <c r="A166" s="37"/>
      <c r="B166" s="37"/>
      <c r="C166" s="37"/>
      <c r="D166" s="67"/>
      <c r="E166" s="10"/>
    </row>
    <row r="167" spans="1:5" ht="12.75">
      <c r="A167" s="37"/>
      <c r="B167" s="37"/>
      <c r="C167" s="37"/>
      <c r="D167" s="67"/>
      <c r="E167" s="68"/>
    </row>
    <row r="168" spans="1:5" ht="12.75">
      <c r="A168" s="37"/>
      <c r="B168" s="37"/>
      <c r="C168" s="37"/>
      <c r="D168" s="67"/>
      <c r="E168" s="10"/>
    </row>
    <row r="169" spans="1:5" ht="22.5" customHeight="1">
      <c r="A169" s="37"/>
      <c r="B169" s="37"/>
      <c r="C169" s="37"/>
      <c r="D169" s="67"/>
      <c r="E169" s="45"/>
    </row>
    <row r="170" spans="4:5" ht="22.5" customHeight="1">
      <c r="D170" s="43"/>
      <c r="E170" s="46"/>
    </row>
  </sheetData>
  <sheetProtection/>
  <mergeCells count="8">
    <mergeCell ref="A1:H1"/>
    <mergeCell ref="B19:H19"/>
    <mergeCell ref="B21:H21"/>
    <mergeCell ref="B32:H32"/>
    <mergeCell ref="B34:H34"/>
    <mergeCell ref="A157:E157"/>
    <mergeCell ref="B3:H3"/>
    <mergeCell ref="B45:H4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9" max="8" man="1"/>
    <brk id="91" max="9" man="1"/>
    <brk id="15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12" sqref="F12"/>
    </sheetView>
  </sheetViews>
  <sheetFormatPr defaultColWidth="11.421875" defaultRowHeight="12.75"/>
  <cols>
    <col min="1" max="1" width="11.421875" style="84" bestFit="1" customWidth="1"/>
    <col min="2" max="2" width="34.421875" style="85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11.7109375" style="2" bestFit="1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9" customWidth="1"/>
  </cols>
  <sheetData>
    <row r="1" spans="1:12" ht="24" customHeight="1">
      <c r="A1" s="164" t="s">
        <v>19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s="10" customFormat="1" ht="67.5">
      <c r="A2" s="109" t="s">
        <v>20</v>
      </c>
      <c r="B2" s="109" t="s">
        <v>21</v>
      </c>
      <c r="C2" s="110" t="s">
        <v>56</v>
      </c>
      <c r="D2" s="111" t="s">
        <v>11</v>
      </c>
      <c r="E2" s="111" t="s">
        <v>12</v>
      </c>
      <c r="F2" s="111" t="s">
        <v>13</v>
      </c>
      <c r="G2" s="111" t="s">
        <v>14</v>
      </c>
      <c r="H2" s="111" t="s">
        <v>22</v>
      </c>
      <c r="I2" s="111" t="s">
        <v>16</v>
      </c>
      <c r="J2" s="111" t="s">
        <v>17</v>
      </c>
      <c r="K2" s="110" t="s">
        <v>51</v>
      </c>
      <c r="L2" s="110" t="s">
        <v>57</v>
      </c>
    </row>
    <row r="3" spans="1:12" ht="12.75">
      <c r="A3" s="103"/>
      <c r="B3" s="104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s="10" customFormat="1" ht="12.75">
      <c r="A4" s="103"/>
      <c r="B4" s="105" t="s">
        <v>40</v>
      </c>
      <c r="C4" s="113">
        <f>SUM(D4:J4)</f>
        <v>14105850</v>
      </c>
      <c r="D4" s="113">
        <f>D8+D20+D27+D36+D49</f>
        <v>1468000</v>
      </c>
      <c r="E4" s="113">
        <f aca="true" t="shared" si="0" ref="E4:J4">E8+E20+E27+E36+E49</f>
        <v>98850</v>
      </c>
      <c r="F4" s="113">
        <f t="shared" si="0"/>
        <v>539000</v>
      </c>
      <c r="G4" s="113">
        <f t="shared" si="0"/>
        <v>12000000</v>
      </c>
      <c r="H4" s="113">
        <f t="shared" si="0"/>
        <v>0</v>
      </c>
      <c r="I4" s="113">
        <f t="shared" si="0"/>
        <v>0</v>
      </c>
      <c r="J4" s="113">
        <f t="shared" si="0"/>
        <v>0</v>
      </c>
      <c r="K4" s="113">
        <v>2105850</v>
      </c>
      <c r="L4" s="113">
        <v>2105850</v>
      </c>
    </row>
    <row r="5" spans="1:12" ht="12.75">
      <c r="A5" s="103"/>
      <c r="B5" s="104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s="10" customFormat="1" ht="25.5">
      <c r="A6" s="103"/>
      <c r="B6" s="105" t="s">
        <v>64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2" s="10" customFormat="1" ht="12.75" customHeight="1">
      <c r="A7" s="107" t="s">
        <v>43</v>
      </c>
      <c r="B7" s="106" t="s">
        <v>44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s="10" customFormat="1" ht="12.75">
      <c r="A8" s="103">
        <v>3</v>
      </c>
      <c r="B8" s="106" t="s">
        <v>23</v>
      </c>
      <c r="C8" s="113">
        <f>C9+C13+C18</f>
        <v>13468000</v>
      </c>
      <c r="D8" s="113">
        <f>D9+D13+D18</f>
        <v>1468000</v>
      </c>
      <c r="E8" s="113">
        <f aca="true" t="shared" si="1" ref="E8:J8">E9+E13+E18</f>
        <v>0</v>
      </c>
      <c r="F8" s="113">
        <f t="shared" si="1"/>
        <v>0</v>
      </c>
      <c r="G8" s="113">
        <f t="shared" si="1"/>
        <v>12000000</v>
      </c>
      <c r="H8" s="113">
        <f t="shared" si="1"/>
        <v>0</v>
      </c>
      <c r="I8" s="113">
        <f t="shared" si="1"/>
        <v>0</v>
      </c>
      <c r="J8" s="113">
        <f t="shared" si="1"/>
        <v>0</v>
      </c>
      <c r="K8" s="113">
        <v>1468000</v>
      </c>
      <c r="L8" s="113">
        <v>1468000</v>
      </c>
    </row>
    <row r="9" spans="1:12" s="10" customFormat="1" ht="12.75">
      <c r="A9" s="103">
        <v>31</v>
      </c>
      <c r="B9" s="106" t="s">
        <v>24</v>
      </c>
      <c r="C9" s="113">
        <f>SUM(C10:C12)</f>
        <v>12000000</v>
      </c>
      <c r="D9" s="113">
        <f aca="true" t="shared" si="2" ref="D9:J9">SUM(D10:D12)</f>
        <v>0</v>
      </c>
      <c r="E9" s="113">
        <f t="shared" si="2"/>
        <v>0</v>
      </c>
      <c r="F9" s="113">
        <f t="shared" si="2"/>
        <v>0</v>
      </c>
      <c r="G9" s="113">
        <f t="shared" si="2"/>
        <v>12000000</v>
      </c>
      <c r="H9" s="113">
        <f t="shared" si="2"/>
        <v>0</v>
      </c>
      <c r="I9" s="113">
        <f t="shared" si="2"/>
        <v>0</v>
      </c>
      <c r="J9" s="113">
        <f t="shared" si="2"/>
        <v>0</v>
      </c>
      <c r="K9" s="113"/>
      <c r="L9" s="113"/>
    </row>
    <row r="10" spans="1:12" ht="12.75">
      <c r="A10" s="108">
        <v>311</v>
      </c>
      <c r="B10" s="104" t="s">
        <v>25</v>
      </c>
      <c r="C10" s="112">
        <f>SUM(D10:J10)</f>
        <v>0</v>
      </c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ht="12.75">
      <c r="A11" s="108">
        <v>312</v>
      </c>
      <c r="B11" s="104" t="s">
        <v>26</v>
      </c>
      <c r="C11" s="112">
        <f aca="true" t="shared" si="3" ref="C11:C34">SUM(D11:J11)</f>
        <v>10212766</v>
      </c>
      <c r="D11" s="112"/>
      <c r="E11" s="112"/>
      <c r="F11" s="112"/>
      <c r="G11" s="112">
        <v>10212766</v>
      </c>
      <c r="H11" s="112"/>
      <c r="I11" s="112"/>
      <c r="J11" s="112"/>
      <c r="K11" s="112"/>
      <c r="L11" s="112"/>
    </row>
    <row r="12" spans="1:12" ht="12.75">
      <c r="A12" s="108">
        <v>313</v>
      </c>
      <c r="B12" s="104" t="s">
        <v>27</v>
      </c>
      <c r="C12" s="112">
        <f t="shared" si="3"/>
        <v>1787234</v>
      </c>
      <c r="D12" s="112"/>
      <c r="E12" s="112"/>
      <c r="F12" s="112"/>
      <c r="G12" s="112">
        <v>1787234</v>
      </c>
      <c r="H12" s="112"/>
      <c r="I12" s="112"/>
      <c r="J12" s="112"/>
      <c r="K12" s="112"/>
      <c r="L12" s="112"/>
    </row>
    <row r="13" spans="1:12" s="10" customFormat="1" ht="12.75">
      <c r="A13" s="103">
        <v>32</v>
      </c>
      <c r="B13" s="106" t="s">
        <v>28</v>
      </c>
      <c r="C13" s="113">
        <f>SUM(D13:J13)</f>
        <v>1462700</v>
      </c>
      <c r="D13" s="113">
        <f>SUM(D14:D17)</f>
        <v>1462700</v>
      </c>
      <c r="E13" s="113">
        <f aca="true" t="shared" si="4" ref="E13:J13">SUM(E14:E17)</f>
        <v>0</v>
      </c>
      <c r="F13" s="113">
        <f t="shared" si="4"/>
        <v>0</v>
      </c>
      <c r="G13" s="113">
        <f t="shared" si="4"/>
        <v>0</v>
      </c>
      <c r="H13" s="113">
        <f t="shared" si="4"/>
        <v>0</v>
      </c>
      <c r="I13" s="113">
        <f t="shared" si="4"/>
        <v>0</v>
      </c>
      <c r="J13" s="113">
        <f t="shared" si="4"/>
        <v>0</v>
      </c>
      <c r="K13" s="113">
        <v>1462700</v>
      </c>
      <c r="L13" s="113">
        <v>1462700</v>
      </c>
    </row>
    <row r="14" spans="1:12" ht="12.75">
      <c r="A14" s="108">
        <v>321</v>
      </c>
      <c r="B14" s="104" t="s">
        <v>29</v>
      </c>
      <c r="C14" s="112">
        <f t="shared" si="3"/>
        <v>82500</v>
      </c>
      <c r="D14" s="112">
        <v>82500</v>
      </c>
      <c r="E14" s="112"/>
      <c r="F14" s="112"/>
      <c r="G14" s="112"/>
      <c r="H14" s="112"/>
      <c r="I14" s="112"/>
      <c r="J14" s="112"/>
      <c r="K14" s="112">
        <v>82500</v>
      </c>
      <c r="L14" s="112">
        <f>K14</f>
        <v>82500</v>
      </c>
    </row>
    <row r="15" spans="1:12" ht="12.75">
      <c r="A15" s="108">
        <v>322</v>
      </c>
      <c r="B15" s="104" t="s">
        <v>30</v>
      </c>
      <c r="C15" s="112">
        <f t="shared" si="3"/>
        <v>1043300</v>
      </c>
      <c r="D15" s="112">
        <v>1043300</v>
      </c>
      <c r="E15" s="112"/>
      <c r="F15" s="112"/>
      <c r="G15" s="112"/>
      <c r="H15" s="112"/>
      <c r="I15" s="112"/>
      <c r="J15" s="112"/>
      <c r="K15" s="112">
        <v>1043300</v>
      </c>
      <c r="L15" s="112">
        <f aca="true" t="shared" si="5" ref="L15:L20">K15</f>
        <v>1043300</v>
      </c>
    </row>
    <row r="16" spans="1:12" ht="12.75">
      <c r="A16" s="108">
        <v>323</v>
      </c>
      <c r="B16" s="104" t="s">
        <v>31</v>
      </c>
      <c r="C16" s="112">
        <f t="shared" si="3"/>
        <v>296400</v>
      </c>
      <c r="D16" s="112">
        <v>296400</v>
      </c>
      <c r="E16" s="112"/>
      <c r="F16" s="112"/>
      <c r="G16" s="112"/>
      <c r="H16" s="112"/>
      <c r="I16" s="112"/>
      <c r="J16" s="112"/>
      <c r="K16" s="112">
        <v>296400</v>
      </c>
      <c r="L16" s="112">
        <f t="shared" si="5"/>
        <v>296400</v>
      </c>
    </row>
    <row r="17" spans="1:12" ht="12.75">
      <c r="A17" s="108">
        <v>329</v>
      </c>
      <c r="B17" s="104" t="s">
        <v>32</v>
      </c>
      <c r="C17" s="112">
        <f t="shared" si="3"/>
        <v>40500</v>
      </c>
      <c r="D17" s="112">
        <v>40500</v>
      </c>
      <c r="E17" s="112"/>
      <c r="F17" s="112"/>
      <c r="G17" s="112"/>
      <c r="H17" s="112"/>
      <c r="I17" s="112"/>
      <c r="J17" s="112"/>
      <c r="K17" s="112">
        <v>40500</v>
      </c>
      <c r="L17" s="112">
        <f t="shared" si="5"/>
        <v>40500</v>
      </c>
    </row>
    <row r="18" spans="1:12" s="10" customFormat="1" ht="12.75">
      <c r="A18" s="103">
        <v>34</v>
      </c>
      <c r="B18" s="106" t="s">
        <v>33</v>
      </c>
      <c r="C18" s="113">
        <f>SUM(D18:J18)</f>
        <v>5300</v>
      </c>
      <c r="D18" s="113">
        <f>SUM(D19)</f>
        <v>5300</v>
      </c>
      <c r="E18" s="113"/>
      <c r="F18" s="113"/>
      <c r="G18" s="113"/>
      <c r="H18" s="113"/>
      <c r="I18" s="113"/>
      <c r="J18" s="113"/>
      <c r="K18" s="113">
        <v>5300</v>
      </c>
      <c r="L18" s="112">
        <f t="shared" si="5"/>
        <v>5300</v>
      </c>
    </row>
    <row r="19" spans="1:12" ht="12.75">
      <c r="A19" s="108">
        <v>343</v>
      </c>
      <c r="B19" s="104" t="s">
        <v>34</v>
      </c>
      <c r="C19" s="112">
        <f t="shared" si="3"/>
        <v>5300</v>
      </c>
      <c r="D19" s="112">
        <v>5300</v>
      </c>
      <c r="E19" s="112"/>
      <c r="F19" s="112"/>
      <c r="G19" s="112"/>
      <c r="H19" s="112"/>
      <c r="I19" s="112"/>
      <c r="J19" s="112"/>
      <c r="K19" s="112">
        <v>5300</v>
      </c>
      <c r="L19" s="112">
        <f t="shared" si="5"/>
        <v>5300</v>
      </c>
    </row>
    <row r="20" spans="1:12" s="10" customFormat="1" ht="25.5">
      <c r="A20" s="103">
        <v>4</v>
      </c>
      <c r="B20" s="106" t="s">
        <v>36</v>
      </c>
      <c r="C20" s="112">
        <f t="shared" si="3"/>
        <v>0</v>
      </c>
      <c r="D20" s="113">
        <f>D21</f>
        <v>0</v>
      </c>
      <c r="E20" s="113">
        <f aca="true" t="shared" si="6" ref="E20:J20">E21</f>
        <v>0</v>
      </c>
      <c r="F20" s="113">
        <f t="shared" si="6"/>
        <v>0</v>
      </c>
      <c r="G20" s="113">
        <f t="shared" si="6"/>
        <v>0</v>
      </c>
      <c r="H20" s="113">
        <f t="shared" si="6"/>
        <v>0</v>
      </c>
      <c r="I20" s="113">
        <f t="shared" si="6"/>
        <v>0</v>
      </c>
      <c r="J20" s="113">
        <f t="shared" si="6"/>
        <v>0</v>
      </c>
      <c r="K20" s="113">
        <v>0</v>
      </c>
      <c r="L20" s="113">
        <f t="shared" si="5"/>
        <v>0</v>
      </c>
    </row>
    <row r="21" spans="1:12" s="10" customFormat="1" ht="25.5">
      <c r="A21" s="103">
        <v>42</v>
      </c>
      <c r="B21" s="106" t="s">
        <v>37</v>
      </c>
      <c r="C21" s="113">
        <f>SUM(D21:J21)</f>
        <v>0</v>
      </c>
      <c r="D21" s="113">
        <f>SUM(D22:D23)</f>
        <v>0</v>
      </c>
      <c r="E21" s="113">
        <f aca="true" t="shared" si="7" ref="E21:J21">SUM(E22:E23)</f>
        <v>0</v>
      </c>
      <c r="F21" s="113">
        <f t="shared" si="7"/>
        <v>0</v>
      </c>
      <c r="G21" s="113">
        <f t="shared" si="7"/>
        <v>0</v>
      </c>
      <c r="H21" s="113">
        <f t="shared" si="7"/>
        <v>0</v>
      </c>
      <c r="I21" s="113">
        <f t="shared" si="7"/>
        <v>0</v>
      </c>
      <c r="J21" s="113">
        <f t="shared" si="7"/>
        <v>0</v>
      </c>
      <c r="K21" s="113">
        <v>0</v>
      </c>
      <c r="L21" s="113">
        <v>0</v>
      </c>
    </row>
    <row r="22" spans="1:12" ht="12.75">
      <c r="A22" s="108">
        <v>422</v>
      </c>
      <c r="B22" s="104" t="s">
        <v>35</v>
      </c>
      <c r="C22" s="112">
        <f t="shared" si="3"/>
        <v>0</v>
      </c>
      <c r="D22" s="112"/>
      <c r="E22" s="112"/>
      <c r="F22" s="112"/>
      <c r="G22" s="112"/>
      <c r="H22" s="112"/>
      <c r="I22" s="112"/>
      <c r="J22" s="112"/>
      <c r="K22" s="112"/>
      <c r="L22" s="112"/>
    </row>
    <row r="23" spans="1:12" ht="25.5">
      <c r="A23" s="108">
        <v>424</v>
      </c>
      <c r="B23" s="104" t="s">
        <v>38</v>
      </c>
      <c r="C23" s="112">
        <f t="shared" si="3"/>
        <v>0</v>
      </c>
      <c r="D23" s="112"/>
      <c r="E23" s="112"/>
      <c r="F23" s="112"/>
      <c r="G23" s="112"/>
      <c r="H23" s="112"/>
      <c r="I23" s="112"/>
      <c r="J23" s="112"/>
      <c r="K23" s="112"/>
      <c r="L23" s="112"/>
    </row>
    <row r="24" spans="1:12" ht="12.75">
      <c r="A24" s="103"/>
      <c r="B24" s="104"/>
      <c r="C24" s="112">
        <f t="shared" si="3"/>
        <v>0</v>
      </c>
      <c r="D24" s="112"/>
      <c r="E24" s="112"/>
      <c r="F24" s="112"/>
      <c r="G24" s="112"/>
      <c r="H24" s="112"/>
      <c r="I24" s="112"/>
      <c r="J24" s="112"/>
      <c r="K24" s="112"/>
      <c r="L24" s="112"/>
    </row>
    <row r="25" spans="1:12" s="10" customFormat="1" ht="12.75" customHeight="1">
      <c r="A25" s="107" t="s">
        <v>43</v>
      </c>
      <c r="B25" s="106" t="s">
        <v>44</v>
      </c>
      <c r="C25" s="112">
        <f t="shared" si="3"/>
        <v>0</v>
      </c>
      <c r="D25" s="113"/>
      <c r="E25" s="113"/>
      <c r="F25" s="113"/>
      <c r="G25" s="113"/>
      <c r="H25" s="113"/>
      <c r="I25" s="113"/>
      <c r="J25" s="113"/>
      <c r="K25" s="113"/>
      <c r="L25" s="113"/>
    </row>
    <row r="26" spans="1:12" s="10" customFormat="1" ht="12.75" customHeight="1">
      <c r="A26" s="107"/>
      <c r="B26" s="105" t="s">
        <v>66</v>
      </c>
      <c r="C26" s="112"/>
      <c r="D26" s="113"/>
      <c r="E26" s="113"/>
      <c r="F26" s="113"/>
      <c r="G26" s="113"/>
      <c r="H26" s="113"/>
      <c r="I26" s="113"/>
      <c r="J26" s="113"/>
      <c r="K26" s="113"/>
      <c r="L26" s="113"/>
    </row>
    <row r="27" spans="1:12" s="10" customFormat="1" ht="12.75">
      <c r="A27" s="103">
        <v>3</v>
      </c>
      <c r="B27" s="106" t="s">
        <v>23</v>
      </c>
      <c r="C27" s="112">
        <f t="shared" si="3"/>
        <v>185000</v>
      </c>
      <c r="D27" s="113"/>
      <c r="E27" s="113"/>
      <c r="F27" s="113">
        <f>F28</f>
        <v>185000</v>
      </c>
      <c r="G27" s="113"/>
      <c r="H27" s="113"/>
      <c r="I27" s="113"/>
      <c r="J27" s="113"/>
      <c r="K27" s="113">
        <v>185000</v>
      </c>
      <c r="L27" s="113">
        <f>K27</f>
        <v>185000</v>
      </c>
    </row>
    <row r="28" spans="1:12" s="10" customFormat="1" ht="12.75">
      <c r="A28" s="103">
        <v>32</v>
      </c>
      <c r="B28" s="106" t="s">
        <v>28</v>
      </c>
      <c r="C28" s="113">
        <f>SUM(D28:J28)</f>
        <v>185000</v>
      </c>
      <c r="D28" s="113"/>
      <c r="E28" s="113"/>
      <c r="F28" s="113">
        <f>SUM(F29:F31)</f>
        <v>185000</v>
      </c>
      <c r="G28" s="113"/>
      <c r="H28" s="113"/>
      <c r="I28" s="113"/>
      <c r="J28" s="113"/>
      <c r="K28" s="113">
        <v>185000</v>
      </c>
      <c r="L28" s="113">
        <f aca="true" t="shared" si="8" ref="L28:L51">K28</f>
        <v>185000</v>
      </c>
    </row>
    <row r="29" spans="1:12" ht="12.75">
      <c r="A29" s="108">
        <v>321</v>
      </c>
      <c r="B29" s="104" t="s">
        <v>29</v>
      </c>
      <c r="C29" s="112">
        <f t="shared" si="3"/>
        <v>0</v>
      </c>
      <c r="D29" s="112"/>
      <c r="E29" s="112"/>
      <c r="F29" s="112"/>
      <c r="G29" s="112"/>
      <c r="H29" s="112"/>
      <c r="I29" s="112"/>
      <c r="J29" s="112"/>
      <c r="K29" s="112"/>
      <c r="L29" s="113">
        <f t="shared" si="8"/>
        <v>0</v>
      </c>
    </row>
    <row r="30" spans="1:12" ht="12.75">
      <c r="A30" s="108">
        <v>322</v>
      </c>
      <c r="B30" s="104" t="s">
        <v>30</v>
      </c>
      <c r="C30" s="112">
        <f t="shared" si="3"/>
        <v>185000</v>
      </c>
      <c r="D30" s="112"/>
      <c r="E30" s="112"/>
      <c r="F30" s="112">
        <v>185000</v>
      </c>
      <c r="G30" s="112"/>
      <c r="H30" s="112"/>
      <c r="I30" s="112"/>
      <c r="J30" s="112"/>
      <c r="K30" s="112">
        <v>185000</v>
      </c>
      <c r="L30" s="113">
        <f t="shared" si="8"/>
        <v>185000</v>
      </c>
    </row>
    <row r="31" spans="1:12" ht="12.75">
      <c r="A31" s="108">
        <v>323</v>
      </c>
      <c r="B31" s="104" t="s">
        <v>31</v>
      </c>
      <c r="C31" s="112">
        <f t="shared" si="3"/>
        <v>0</v>
      </c>
      <c r="D31" s="112"/>
      <c r="E31" s="112"/>
      <c r="F31" s="112"/>
      <c r="G31" s="112"/>
      <c r="H31" s="112"/>
      <c r="I31" s="112"/>
      <c r="J31" s="112"/>
      <c r="K31" s="112"/>
      <c r="L31" s="113">
        <f t="shared" si="8"/>
        <v>0</v>
      </c>
    </row>
    <row r="32" spans="1:12" ht="12.75">
      <c r="A32" s="103"/>
      <c r="B32" s="104"/>
      <c r="C32" s="112">
        <f t="shared" si="3"/>
        <v>0</v>
      </c>
      <c r="D32" s="112"/>
      <c r="E32" s="112"/>
      <c r="F32" s="112"/>
      <c r="G32" s="112"/>
      <c r="H32" s="112"/>
      <c r="I32" s="112"/>
      <c r="J32" s="112"/>
      <c r="K32" s="112"/>
      <c r="L32" s="113">
        <f t="shared" si="8"/>
        <v>0</v>
      </c>
    </row>
    <row r="33" spans="1:12" ht="25.5">
      <c r="A33" s="103"/>
      <c r="B33" s="104" t="s">
        <v>65</v>
      </c>
      <c r="C33" s="112">
        <f t="shared" si="3"/>
        <v>0</v>
      </c>
      <c r="D33" s="112"/>
      <c r="E33" s="112"/>
      <c r="F33" s="112"/>
      <c r="G33" s="112"/>
      <c r="H33" s="112"/>
      <c r="I33" s="112"/>
      <c r="J33" s="112"/>
      <c r="K33" s="112"/>
      <c r="L33" s="113">
        <f t="shared" si="8"/>
        <v>0</v>
      </c>
    </row>
    <row r="34" spans="1:12" s="10" customFormat="1" ht="12.75">
      <c r="A34" s="107" t="s">
        <v>43</v>
      </c>
      <c r="B34" s="106" t="s">
        <v>44</v>
      </c>
      <c r="C34" s="112">
        <f t="shared" si="3"/>
        <v>0</v>
      </c>
      <c r="D34" s="113"/>
      <c r="E34" s="113"/>
      <c r="F34" s="113"/>
      <c r="G34" s="113"/>
      <c r="H34" s="113"/>
      <c r="I34" s="113"/>
      <c r="J34" s="113"/>
      <c r="K34" s="113"/>
      <c r="L34" s="113">
        <f t="shared" si="8"/>
        <v>0</v>
      </c>
    </row>
    <row r="35" spans="1:12" s="10" customFormat="1" ht="12.75">
      <c r="A35" s="107"/>
      <c r="B35" s="105" t="s">
        <v>67</v>
      </c>
      <c r="C35" s="112"/>
      <c r="D35" s="113"/>
      <c r="E35" s="113"/>
      <c r="F35" s="113"/>
      <c r="G35" s="113"/>
      <c r="H35" s="113"/>
      <c r="I35" s="113"/>
      <c r="J35" s="113"/>
      <c r="K35" s="113"/>
      <c r="L35" s="113">
        <f t="shared" si="8"/>
        <v>0</v>
      </c>
    </row>
    <row r="36" spans="1:12" s="10" customFormat="1" ht="12.75">
      <c r="A36" s="103">
        <v>3</v>
      </c>
      <c r="B36" s="106" t="s">
        <v>23</v>
      </c>
      <c r="C36" s="112">
        <f aca="true" t="shared" si="9" ref="C36:C53">SUM(D36:J36)</f>
        <v>354000</v>
      </c>
      <c r="D36" s="112"/>
      <c r="E36" s="112"/>
      <c r="F36" s="112">
        <f>F37+F41+F47</f>
        <v>354000</v>
      </c>
      <c r="G36" s="112"/>
      <c r="H36" s="112"/>
      <c r="I36" s="112"/>
      <c r="J36" s="112"/>
      <c r="K36" s="112">
        <v>354000</v>
      </c>
      <c r="L36" s="113">
        <f t="shared" si="8"/>
        <v>354000</v>
      </c>
    </row>
    <row r="37" spans="1:12" s="10" customFormat="1" ht="12.75">
      <c r="A37" s="103">
        <v>31</v>
      </c>
      <c r="B37" s="106" t="s">
        <v>24</v>
      </c>
      <c r="C37" s="113">
        <f>SUM(D37:J37)</f>
        <v>290000</v>
      </c>
      <c r="D37" s="113"/>
      <c r="E37" s="113"/>
      <c r="F37" s="113">
        <f>SUM(F38:F40)</f>
        <v>290000</v>
      </c>
      <c r="G37" s="113"/>
      <c r="H37" s="113"/>
      <c r="I37" s="113"/>
      <c r="J37" s="113"/>
      <c r="K37" s="113">
        <v>290000</v>
      </c>
      <c r="L37" s="113">
        <f t="shared" si="8"/>
        <v>290000</v>
      </c>
    </row>
    <row r="38" spans="1:12" ht="12.75">
      <c r="A38" s="108">
        <v>311</v>
      </c>
      <c r="B38" s="104" t="s">
        <v>25</v>
      </c>
      <c r="C38" s="112">
        <f t="shared" si="9"/>
        <v>191400</v>
      </c>
      <c r="D38" s="112"/>
      <c r="E38" s="112"/>
      <c r="F38" s="112">
        <v>191400</v>
      </c>
      <c r="G38" s="112"/>
      <c r="H38" s="112"/>
      <c r="I38" s="112"/>
      <c r="J38" s="112"/>
      <c r="K38" s="112">
        <v>191400</v>
      </c>
      <c r="L38" s="113">
        <f t="shared" si="8"/>
        <v>191400</v>
      </c>
    </row>
    <row r="39" spans="1:12" ht="12.75">
      <c r="A39" s="108">
        <v>312</v>
      </c>
      <c r="B39" s="104" t="s">
        <v>26</v>
      </c>
      <c r="C39" s="112">
        <f t="shared" si="9"/>
        <v>0</v>
      </c>
      <c r="D39" s="112"/>
      <c r="E39" s="112"/>
      <c r="F39" s="112"/>
      <c r="G39" s="112"/>
      <c r="H39" s="112"/>
      <c r="I39" s="112"/>
      <c r="J39" s="112"/>
      <c r="K39" s="112"/>
      <c r="L39" s="113">
        <f t="shared" si="8"/>
        <v>0</v>
      </c>
    </row>
    <row r="40" spans="1:12" ht="12.75">
      <c r="A40" s="108">
        <v>313</v>
      </c>
      <c r="B40" s="104" t="s">
        <v>27</v>
      </c>
      <c r="C40" s="112">
        <f t="shared" si="9"/>
        <v>98600</v>
      </c>
      <c r="D40" s="112"/>
      <c r="E40" s="112"/>
      <c r="F40" s="112">
        <v>98600</v>
      </c>
      <c r="G40" s="112"/>
      <c r="H40" s="112"/>
      <c r="I40" s="112"/>
      <c r="J40" s="112"/>
      <c r="K40" s="112">
        <v>98600</v>
      </c>
      <c r="L40" s="113">
        <f t="shared" si="8"/>
        <v>98600</v>
      </c>
    </row>
    <row r="41" spans="1:12" s="10" customFormat="1" ht="12.75">
      <c r="A41" s="103">
        <v>32</v>
      </c>
      <c r="B41" s="106" t="s">
        <v>28</v>
      </c>
      <c r="C41" s="112">
        <f t="shared" si="9"/>
        <v>64000</v>
      </c>
      <c r="D41" s="113"/>
      <c r="E41" s="113"/>
      <c r="F41" s="113">
        <f>SUM(F42:F46)</f>
        <v>64000</v>
      </c>
      <c r="G41" s="113"/>
      <c r="H41" s="113"/>
      <c r="I41" s="113"/>
      <c r="J41" s="113"/>
      <c r="K41" s="113">
        <v>64000</v>
      </c>
      <c r="L41" s="113">
        <f t="shared" si="8"/>
        <v>64000</v>
      </c>
    </row>
    <row r="42" spans="1:12" ht="12.75">
      <c r="A42" s="108">
        <v>321</v>
      </c>
      <c r="B42" s="104" t="s">
        <v>29</v>
      </c>
      <c r="C42" s="112">
        <f t="shared" si="9"/>
        <v>0</v>
      </c>
      <c r="D42" s="112"/>
      <c r="E42" s="112"/>
      <c r="F42" s="112"/>
      <c r="G42" s="112"/>
      <c r="H42" s="112"/>
      <c r="I42" s="112"/>
      <c r="J42" s="112"/>
      <c r="K42" s="112"/>
      <c r="L42" s="113">
        <f t="shared" si="8"/>
        <v>0</v>
      </c>
    </row>
    <row r="43" spans="1:12" ht="12.75">
      <c r="A43" s="108">
        <v>322</v>
      </c>
      <c r="B43" s="104" t="s">
        <v>30</v>
      </c>
      <c r="C43" s="112">
        <f t="shared" si="9"/>
        <v>0</v>
      </c>
      <c r="D43" s="112"/>
      <c r="E43" s="112"/>
      <c r="F43" s="112"/>
      <c r="G43" s="112"/>
      <c r="H43" s="112"/>
      <c r="I43" s="112"/>
      <c r="J43" s="112"/>
      <c r="K43" s="112"/>
      <c r="L43" s="113">
        <f t="shared" si="8"/>
        <v>0</v>
      </c>
    </row>
    <row r="44" spans="1:12" ht="12.75">
      <c r="A44" s="108">
        <v>323</v>
      </c>
      <c r="B44" s="104" t="s">
        <v>31</v>
      </c>
      <c r="C44" s="112">
        <f t="shared" si="9"/>
        <v>0</v>
      </c>
      <c r="D44" s="112"/>
      <c r="E44" s="112"/>
      <c r="F44" s="112"/>
      <c r="G44" s="112"/>
      <c r="H44" s="112"/>
      <c r="I44" s="112"/>
      <c r="J44" s="112"/>
      <c r="K44" s="112"/>
      <c r="L44" s="113">
        <f t="shared" si="8"/>
        <v>0</v>
      </c>
    </row>
    <row r="45" spans="1:12" ht="25.5">
      <c r="A45" s="108">
        <v>324</v>
      </c>
      <c r="B45" s="104" t="s">
        <v>68</v>
      </c>
      <c r="C45" s="112"/>
      <c r="D45" s="112"/>
      <c r="E45" s="112"/>
      <c r="F45" s="112">
        <v>9000</v>
      </c>
      <c r="G45" s="112"/>
      <c r="H45" s="112"/>
      <c r="I45" s="112"/>
      <c r="J45" s="112"/>
      <c r="K45" s="112">
        <v>9000</v>
      </c>
      <c r="L45" s="113">
        <f t="shared" si="8"/>
        <v>9000</v>
      </c>
    </row>
    <row r="46" spans="1:12" ht="12.75">
      <c r="A46" s="108">
        <v>329</v>
      </c>
      <c r="B46" s="104" t="s">
        <v>32</v>
      </c>
      <c r="C46" s="112">
        <f t="shared" si="9"/>
        <v>55000</v>
      </c>
      <c r="D46" s="112"/>
      <c r="E46" s="112"/>
      <c r="F46" s="112">
        <v>55000</v>
      </c>
      <c r="G46" s="112"/>
      <c r="H46" s="112"/>
      <c r="I46" s="112"/>
      <c r="J46" s="112"/>
      <c r="K46" s="112">
        <v>55000</v>
      </c>
      <c r="L46" s="113">
        <f t="shared" si="8"/>
        <v>55000</v>
      </c>
    </row>
    <row r="47" spans="1:12" s="10" customFormat="1" ht="12.75">
      <c r="A47" s="103">
        <v>34</v>
      </c>
      <c r="B47" s="106" t="s">
        <v>33</v>
      </c>
      <c r="C47" s="112">
        <f t="shared" si="9"/>
        <v>0</v>
      </c>
      <c r="D47" s="113"/>
      <c r="E47" s="113"/>
      <c r="F47" s="113"/>
      <c r="G47" s="113"/>
      <c r="H47" s="113"/>
      <c r="I47" s="113"/>
      <c r="J47" s="113"/>
      <c r="K47" s="113"/>
      <c r="L47" s="113">
        <f t="shared" si="8"/>
        <v>0</v>
      </c>
    </row>
    <row r="48" spans="1:12" ht="12.75">
      <c r="A48" s="108">
        <v>343</v>
      </c>
      <c r="B48" s="104" t="s">
        <v>34</v>
      </c>
      <c r="C48" s="112">
        <f t="shared" si="9"/>
        <v>0</v>
      </c>
      <c r="D48" s="112"/>
      <c r="E48" s="112"/>
      <c r="F48" s="112"/>
      <c r="G48" s="112"/>
      <c r="H48" s="112"/>
      <c r="I48" s="112"/>
      <c r="J48" s="112"/>
      <c r="K48" s="112"/>
      <c r="L48" s="113">
        <f t="shared" si="8"/>
        <v>0</v>
      </c>
    </row>
    <row r="49" spans="1:12" s="10" customFormat="1" ht="25.5">
      <c r="A49" s="103">
        <v>4</v>
      </c>
      <c r="B49" s="106" t="s">
        <v>36</v>
      </c>
      <c r="C49" s="112">
        <f t="shared" si="9"/>
        <v>98850</v>
      </c>
      <c r="D49" s="113"/>
      <c r="E49" s="113">
        <f>E50</f>
        <v>98850</v>
      </c>
      <c r="F49" s="113"/>
      <c r="G49" s="113"/>
      <c r="H49" s="113"/>
      <c r="I49" s="113"/>
      <c r="J49" s="113"/>
      <c r="K49" s="113">
        <v>98850</v>
      </c>
      <c r="L49" s="113">
        <f t="shared" si="8"/>
        <v>98850</v>
      </c>
    </row>
    <row r="50" spans="1:12" s="10" customFormat="1" ht="25.5">
      <c r="A50" s="103">
        <v>42</v>
      </c>
      <c r="B50" s="106" t="s">
        <v>37</v>
      </c>
      <c r="C50" s="113">
        <f>SUM(D50:J50)</f>
        <v>98850</v>
      </c>
      <c r="D50" s="113"/>
      <c r="E50" s="113">
        <f>SUM(E51)</f>
        <v>98850</v>
      </c>
      <c r="F50" s="113"/>
      <c r="G50" s="113"/>
      <c r="H50" s="113"/>
      <c r="I50" s="113"/>
      <c r="J50" s="113"/>
      <c r="K50" s="113">
        <v>98850</v>
      </c>
      <c r="L50" s="113">
        <f t="shared" si="8"/>
        <v>98850</v>
      </c>
    </row>
    <row r="51" spans="1:12" ht="12.75">
      <c r="A51" s="108">
        <v>422</v>
      </c>
      <c r="B51" s="104" t="s">
        <v>35</v>
      </c>
      <c r="C51" s="112">
        <f t="shared" si="9"/>
        <v>98850</v>
      </c>
      <c r="D51" s="112"/>
      <c r="E51" s="112">
        <v>98850</v>
      </c>
      <c r="F51" s="112"/>
      <c r="G51" s="112"/>
      <c r="H51" s="112"/>
      <c r="I51" s="112"/>
      <c r="J51" s="112"/>
      <c r="K51" s="112">
        <v>98850</v>
      </c>
      <c r="L51" s="113">
        <f t="shared" si="8"/>
        <v>98850</v>
      </c>
    </row>
    <row r="52" spans="1:12" ht="25.5">
      <c r="A52" s="108">
        <v>424</v>
      </c>
      <c r="B52" s="104" t="s">
        <v>38</v>
      </c>
      <c r="C52" s="112">
        <f t="shared" si="9"/>
        <v>0</v>
      </c>
      <c r="D52" s="112"/>
      <c r="E52" s="112"/>
      <c r="F52" s="112"/>
      <c r="G52" s="112"/>
      <c r="H52" s="112"/>
      <c r="I52" s="112"/>
      <c r="J52" s="112"/>
      <c r="K52" s="112"/>
      <c r="L52" s="112"/>
    </row>
    <row r="53" spans="1:12" ht="12.75">
      <c r="A53" s="103"/>
      <c r="B53" s="104"/>
      <c r="C53" s="112">
        <f t="shared" si="9"/>
        <v>0</v>
      </c>
      <c r="D53" s="112"/>
      <c r="E53" s="112"/>
      <c r="F53" s="112"/>
      <c r="G53" s="112"/>
      <c r="H53" s="112"/>
      <c r="I53" s="112"/>
      <c r="J53" s="112"/>
      <c r="K53" s="112"/>
      <c r="L53" s="112"/>
    </row>
    <row r="54" spans="1:12" ht="12.75">
      <c r="A54" s="83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83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75">
      <c r="A56" s="83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.75">
      <c r="A57" s="83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2.75">
      <c r="A58" s="83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2.75">
      <c r="A59" s="83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2.75">
      <c r="A60" s="83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2.75">
      <c r="A61" s="83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2.75">
      <c r="A62" s="83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2.75">
      <c r="A63" s="83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2.75">
      <c r="A64" s="83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2.75">
      <c r="A65" s="83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2.75">
      <c r="A66" s="83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2.75">
      <c r="A67" s="83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.75">
      <c r="A68" s="83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.75">
      <c r="A69" s="83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2.75">
      <c r="A70" s="83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2.75">
      <c r="A71" s="83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2.75">
      <c r="A72" s="83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2.75">
      <c r="A73" s="83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2.75">
      <c r="A74" s="83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2.75">
      <c r="A75" s="83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2.75">
      <c r="A76" s="83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2.75">
      <c r="A77" s="83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2" fitToWidth="1" horizontalDpi="300" verticalDpi="300" orientation="landscape" paperSize="9" scale="8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2018-01-12T08:58:14Z</cp:lastPrinted>
  <dcterms:created xsi:type="dcterms:W3CDTF">2013-09-11T11:00:21Z</dcterms:created>
  <dcterms:modified xsi:type="dcterms:W3CDTF">2018-01-12T09:36:35Z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